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0" windowWidth="27885" windowHeight="12660"/>
  </bookViews>
  <sheets>
    <sheet name="Sheet3" sheetId="3" r:id="rId1"/>
  </sheets>
  <definedNames>
    <definedName name="_xlnm.Print_Area" localSheetId="0">Sheet3!$A$1:$U$172</definedName>
    <definedName name="공공" localSheetId="0">Sheet3!$W$114:$Y$114</definedName>
    <definedName name="공공건축" localSheetId="0">Sheet3!$W$96:$Y$102</definedName>
    <definedName name="공공비주거" localSheetId="0">Sheet3!$W$96:$Y$99</definedName>
    <definedName name="공공주거" localSheetId="0">Sheet3!$W$100:$Y$102</definedName>
    <definedName name="공공토목" localSheetId="0">Sheet3!$W$103:$Y$113</definedName>
    <definedName name="민간" localSheetId="0">Sheet3!$Z$114</definedName>
    <definedName name="민간건축" localSheetId="0">Sheet3!$Z$96:$Z$102</definedName>
    <definedName name="민간비주거" localSheetId="0">Sheet3!$Z$96:$Z$99</definedName>
    <definedName name="민간주거" localSheetId="0">Sheet3!$Z$100:$Z$102</definedName>
    <definedName name="민간토목" localSheetId="0">Sheet3!$Z$103:$Z$113</definedName>
  </definedNames>
  <calcPr calcId="145621"/>
</workbook>
</file>

<file path=xl/calcChain.xml><?xml version="1.0" encoding="utf-8"?>
<calcChain xmlns="http://schemas.openxmlformats.org/spreadsheetml/2006/main">
  <c r="U170" i="3" l="1"/>
  <c r="U169" i="3"/>
  <c r="U168" i="3"/>
  <c r="U167" i="3"/>
  <c r="U166" i="3"/>
  <c r="U163" i="3"/>
  <c r="U162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6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S168" i="3" l="1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S166" i="3"/>
  <c r="S170" i="3" s="1"/>
  <c r="R166" i="3"/>
  <c r="Q166" i="3"/>
  <c r="Q170" i="3" s="1"/>
  <c r="P166" i="3"/>
  <c r="O166" i="3"/>
  <c r="O170" i="3" s="1"/>
  <c r="N166" i="3"/>
  <c r="M166" i="3"/>
  <c r="M170" i="3" s="1"/>
  <c r="L166" i="3"/>
  <c r="K166" i="3"/>
  <c r="K170" i="3" s="1"/>
  <c r="J166" i="3"/>
  <c r="I166" i="3"/>
  <c r="I170" i="3" s="1"/>
  <c r="H166" i="3"/>
  <c r="G166" i="3"/>
  <c r="G170" i="3" s="1"/>
  <c r="F166" i="3"/>
  <c r="E166" i="3"/>
  <c r="E170" i="3" s="1"/>
  <c r="D166" i="3"/>
  <c r="C166" i="3"/>
  <c r="C170" i="3" s="1"/>
  <c r="B168" i="3"/>
  <c r="B167" i="3"/>
  <c r="B166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D169" i="3" l="1"/>
  <c r="F169" i="3"/>
  <c r="H169" i="3"/>
  <c r="J169" i="3"/>
  <c r="L169" i="3"/>
  <c r="N169" i="3"/>
  <c r="P169" i="3"/>
  <c r="R169" i="3"/>
  <c r="C169" i="3"/>
  <c r="E169" i="3"/>
  <c r="G169" i="3"/>
  <c r="I169" i="3"/>
  <c r="K169" i="3"/>
  <c r="M169" i="3"/>
  <c r="O169" i="3"/>
  <c r="Q169" i="3"/>
  <c r="S169" i="3"/>
  <c r="D170" i="3"/>
  <c r="F170" i="3"/>
  <c r="H170" i="3"/>
  <c r="J170" i="3"/>
  <c r="L170" i="3"/>
  <c r="N170" i="3"/>
  <c r="P170" i="3"/>
  <c r="R170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AH15" i="3"/>
  <c r="AG15" i="3"/>
  <c r="AF15" i="3"/>
  <c r="AE15" i="3"/>
  <c r="AD15" i="3"/>
  <c r="AC15" i="3"/>
  <c r="AB15" i="3"/>
  <c r="AA15" i="3"/>
  <c r="Z15" i="3"/>
  <c r="Y15" i="3"/>
  <c r="X15" i="3"/>
  <c r="W15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B169" i="3" l="1"/>
  <c r="B170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AM15" i="3" s="1"/>
  <c r="R119" i="3"/>
  <c r="AL15" i="3" s="1"/>
  <c r="Q119" i="3"/>
  <c r="AK15" i="3" s="1"/>
  <c r="P119" i="3"/>
  <c r="AJ15" i="3" s="1"/>
  <c r="O119" i="3"/>
  <c r="AI15" i="3" s="1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V15" i="3" l="1"/>
  <c r="U120" i="3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<sst xmlns="http://schemas.openxmlformats.org/spreadsheetml/2006/main" count="253" uniqueCount="187">
  <si>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</si>
  <si>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</si>
  <si>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</si>
  <si>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</si>
  <si>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</si>
  <si>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</si>
  <si>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</si>
  <si>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</si>
  <si>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</si>
  <si>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</si>
  <si>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</si>
  <si>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</si>
  <si>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</si>
  <si>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</si>
  <si>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</si>
  <si>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</si>
  <si>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</si>
  <si>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</si>
  <si>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</si>
  <si>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</si>
  <si>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</si>
  <si>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</si>
  <si>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</si>
  <si>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</si>
  <si>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</si>
  <si>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</si>
  <si>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</si>
  <si>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</si>
  <si>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</si>
  <si>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</si>
  <si>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</si>
  <si>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</si>
  <si>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</si>
  <si>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</si>
  <si>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</si>
  <si>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</si>
  <si>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</si>
  <si>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</si>
  <si>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</si>
  <si>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</si>
  <si>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</si>
  <si>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</si>
  <si>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</si>
  <si>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</si>
  <si>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</si>
  <si>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</si>
  <si>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</si>
  <si>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</si>
  <si>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</si>
  <si>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</si>
  <si>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</si>
  <si>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</si>
  <si>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</si>
  <si>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</si>
  <si>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</si>
  <si>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</si>
  <si>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</si>
  <si>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</si>
  <si>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</si>
  <si>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</si>
  <si>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</si>
  <si>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</si>
  <si>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</si>
  <si>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</si>
  <si>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</si>
  <si>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</si>
  <si>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</si>
  <si>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</si>
  <si>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</si>
  <si>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</si>
  <si>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</si>
  <si>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</si>
  <si>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</si>
  <si>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</si>
  <si>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</si>
  <si>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</si>
  <si>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</si>
  <si>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</si>
  <si>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</si>
  <si>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</si>
  <si>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</si>
  <si>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</si>
  <si>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</si>
  <si>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</si>
  <si>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</si>
  <si>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</si>
  <si>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</si>
  <si>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</si>
  <si>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</si>
  <si>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</si>
  <si>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</si>
  <si>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</si>
  <si>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</si>
  <si>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</si>
  <si>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</si>
  <si>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</si>
  <si>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</si>
  <si>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</si>
  <si>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</si>
  <si>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</si>
  <si>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</si>
  <si>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</si>
  <si>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</si>
  <si>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</si>
  <si>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</si>
  <si>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</si>
  <si>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</si>
  <si>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</si>
  <si>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</si>
  <si>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</si>
  <si>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</si>
  <si>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</si>
  <si>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</si>
  <si>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</si>
  <si>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</si>
  <si>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</si>
  <si>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</si>
  <si>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</si>
  <si>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</si>
  <si>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</si>
  <si>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</si>
  <si>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</si>
  <si>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</si>
  <si>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</si>
  <si>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</si>
  <si>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</si>
  <si>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</si>
  <si>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</si>
  <si>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</si>
  <si>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</si>
  <si>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</si>
  <si>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</si>
  <si>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</si>
  <si>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</si>
  <si>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</si>
  <si>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</si>
  <si>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</si>
  <si>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</si>
  <si>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</si>
  <si>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</si>
  <si>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</si>
  <si>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</si>
  <si>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</si>
  <si>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</si>
  <si>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</si>
  <si>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</si>
  <si>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</si>
  <si>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</si>
  <si>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</si>
  <si>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</si>
  <si>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</si>
  <si>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</si>
  <si>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</si>
  <si>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</si>
  <si>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2015. 1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</si>
  <si>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</si>
  <si>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</si>
  <si>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</si>
  <si>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</si>
  <si>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13년대비</t>
    <phoneticPr fontId="13" type="noConversion"/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</si>
  <si>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</si>
  <si>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</si>
  <si>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</si>
  <si>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</si>
  <si>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</si>
  <si>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</si>
  <si>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</si>
  <si>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</si>
  <si>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</si>
  <si>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</si>
  <si>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</si>
  <si>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</si>
  <si>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</si>
  <si>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</si>
  <si>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</si>
  <si>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</si>
  <si>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</si>
  <si>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</si>
  <si>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[1~10월 누계 수주액]</t>
    <phoneticPr fontId="12" type="noConversion"/>
  </si>
  <si>
    <t>2015년 11월 건설수주액분석</t>
    <phoneticPr fontId="13" type="noConversion"/>
  </si>
  <si>
    <t>2015. 11</t>
    <phoneticPr fontId="12" type="noConversion"/>
  </si>
  <si>
    <t>15.11월 누적</t>
    <phoneticPr fontId="12" type="noConversion"/>
  </si>
  <si>
    <t>14.11월 누적</t>
    <phoneticPr fontId="12" type="noConversion"/>
  </si>
  <si>
    <t>13.11월 누적</t>
    <phoneticPr fontId="12" type="noConversion"/>
  </si>
  <si>
    <t>(단위 :억원,%)</t>
  </si>
  <si>
    <r>
      <t xml:space="preserve">불변금액
디플레이터적용
(2010=100)
</t>
    </r>
    <r>
      <rPr>
        <sz val="9"/>
        <color theme="1"/>
        <rFont val="맑은 고딕"/>
        <family val="3"/>
        <charset val="129"/>
        <scheme val="minor"/>
      </rPr>
      <t>※</t>
    </r>
    <r>
      <rPr>
        <sz val="9"/>
        <color theme="1"/>
        <rFont val="맑은 고딕"/>
        <family val="2"/>
        <charset val="129"/>
        <scheme val="minor"/>
      </rPr>
      <t>'</t>
    </r>
    <r>
      <rPr>
        <sz val="9"/>
        <color theme="1"/>
        <rFont val="맑은 고딕"/>
        <family val="3"/>
        <charset val="129"/>
        <scheme val="minor"/>
      </rPr>
      <t>15년은 추정치</t>
    </r>
    <phoneticPr fontId="12" type="noConversion"/>
  </si>
  <si>
    <t>* 디플레이터는 한국은행이 발표하는 건설투자 디플레이터 적용(10.2.3.2 국내총생산에 대한 지출 디플레이터)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</si>
</sst>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);[Red]\(0.0\)"/>
    <numFmt numFmtId="181" formatCode="0.0_ 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8.5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80" fontId="0" fillId="0" borderId="0" xfId="32" applyNumberFormat="1" applyFo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41" fontId="0" fillId="0" borderId="1" xfId="0" applyNumberFormat="1" applyBorder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76" fontId="17" fillId="11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179" fontId="18" fillId="6" borderId="1" xfId="25" applyNumberFormat="1" applyFont="1" applyFill="1" applyBorder="1" applyAlignment="1">
      <alignment vertical="center" shrinkToFit="1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0" fontId="0" fillId="11" borderId="0" xfId="0" applyFill="1">
      <alignment vertical="center"/>
    </xf>
    <xf numFmtId="181" fontId="23" fillId="11" borderId="0" xfId="0" applyNumberFormat="1" applyFont="1" applyFill="1">
      <alignment vertical="center"/>
    </xf>
    <xf numFmtId="0" fontId="23" fillId="11" borderId="0" xfId="0" applyFont="1" applyFill="1">
      <alignment vertical="center"/>
    </xf>
    <xf numFmtId="41" fontId="0" fillId="0" borderId="10" xfId="0" applyNumberFormat="1" applyBorder="1">
      <alignment vertical="center"/>
    </xf>
    <xf numFmtId="177" fontId="24" fillId="0" borderId="0" xfId="0" applyNumberFormat="1" applyFont="1">
      <alignment vertical="center"/>
    </xf>
    <xf numFmtId="0" fontId="17" fillId="11" borderId="0" xfId="0" applyFont="1" applyFill="1">
      <alignment vertical="center"/>
    </xf>
    <xf numFmtId="0" fontId="27" fillId="11" borderId="0" xfId="0" applyFont="1" applyFill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8" fillId="2" borderId="1" xfId="5" applyFont="1" applyFill="1" applyBorder="1" applyAlignment="1">
      <alignment vertical="center" shrinkToFit="1"/>
    </xf>
    <xf numFmtId="41" fontId="28" fillId="2" borderId="1" xfId="5" applyFont="1" applyFill="1" applyBorder="1" applyAlignment="1">
      <alignment vertical="center"/>
    </xf>
    <xf numFmtId="0" fontId="17" fillId="11" borderId="37" xfId="0" applyFont="1" applyFill="1" applyBorder="1">
      <alignment vertical="center"/>
    </xf>
    <xf numFmtId="41" fontId="21" fillId="10" borderId="0" xfId="0" applyNumberFormat="1" applyFont="1" applyFill="1" applyBorder="1">
      <alignment vertical="center"/>
    </xf>
    <xf numFmtId="41" fontId="17" fillId="0" borderId="0" xfId="0" applyNumberFormat="1" applyFont="1" applyBorder="1">
      <alignment vertical="center"/>
    </xf>
    <xf numFmtId="41" fontId="0" fillId="0" borderId="0" xfId="0" applyNumberFormat="1" applyBorder="1">
      <alignment vertical="center"/>
    </xf>
    <xf numFmtId="179" fontId="0" fillId="6" borderId="0" xfId="0" applyNumberFormat="1" applyFill="1" applyBorder="1" applyAlignment="1">
      <alignment horizontal="right" vertical="center"/>
    </xf>
    <xf numFmtId="179" fontId="0" fillId="0" borderId="0" xfId="32" applyNumberFormat="1" applyFont="1" applyBorder="1" applyAlignment="1">
      <alignment horizontal="right"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72"/>
  <sheetViews>
    <sheetView tabSelected="1" zoomScale="85" zoomScaleNormal="85" workbookViewId="0">
      <pane ySplit="5" topLeftCell="A124" activePane="bottomLeft" state="frozen"/>
      <selection pane="bottomLeft" activeCell="F151" sqref="F151"/>
    </sheetView>
  </sheetViews>
  <sheetFormatPr defaultRowHeight="16.5" x14ac:dyDescent="0.3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15.125" hidden="1" customWidth="1"/>
    <col min="21" max="21" width="13.25" style="193" bestFit="1" customWidth="1"/>
    <col min="22" max="22" width="11.5" hidden="1" customWidth="1"/>
    <col min="23" max="27" width="9" hidden="1" customWidth="1"/>
    <col min="28" max="29" width="11.5" hidden="1" customWidth="1"/>
    <col min="30" max="30" width="9" hidden="1" customWidth="1"/>
    <col min="31" max="31" width="8.25" hidden="1" customWidth="1"/>
    <col min="32" max="33" width="9" hidden="1" customWidth="1"/>
    <col min="34" max="34" width="9.875" hidden="1" customWidth="1"/>
    <col min="35" max="36" width="9" hidden="1" customWidth="1"/>
    <col min="37" max="37" width="11.5" hidden="1" customWidth="1"/>
    <col min="38" max="39" width="9.875" hidden="1" customWidth="1"/>
    <col min="40" max="75" width="9" hidden="1" customWidth="1"/>
    <col min="76" max="85" width="9" customWidth="1"/>
    <col min="87" max="87" width="12.375" bestFit="1" customWidth="1"/>
  </cols>
  <sheetData>
    <row r="1" spans="1:39" ht="26.25" customHeight="1" x14ac:dyDescent="0.3">
      <c r="A1" s="221" t="s">
        <v>179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176" t="s">
        <v>178</v>
      </c>
    </row>
    <row r="2" spans="1:39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96"/>
      <c r="S2" s="196"/>
      <c r="U2" s="216" t="s">
        <v>184</v>
      </c>
    </row>
    <row r="3" spans="1:39" x14ac:dyDescent="0.3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19" t="s">
        <v>185</v>
      </c>
      <c r="V3" s="6" t="s">
        <v>0</v>
      </c>
      <c r="W3" s="7" t="s">
        <v>1</v>
      </c>
      <c r="X3" s="7"/>
      <c r="Y3" s="7"/>
      <c r="Z3" s="7"/>
      <c r="AA3" s="7"/>
      <c r="AB3" s="8"/>
      <c r="AC3" s="7" t="s">
        <v>2</v>
      </c>
      <c r="AD3" s="7"/>
      <c r="AE3" s="7"/>
      <c r="AF3" s="7"/>
      <c r="AG3" s="7"/>
      <c r="AH3" s="9"/>
      <c r="AI3" s="7" t="s">
        <v>3</v>
      </c>
      <c r="AJ3" s="7"/>
      <c r="AK3" s="10" t="s">
        <v>4</v>
      </c>
      <c r="AL3" s="7"/>
      <c r="AM3" s="8"/>
    </row>
    <row r="4" spans="1:3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20"/>
      <c r="V4" s="12"/>
      <c r="W4" s="13"/>
      <c r="X4" s="14" t="s">
        <v>3</v>
      </c>
      <c r="Y4" s="15"/>
      <c r="Z4" s="14" t="s">
        <v>4</v>
      </c>
      <c r="AA4" s="7"/>
      <c r="AB4" s="8"/>
      <c r="AC4" s="16"/>
      <c r="AD4" s="14" t="s">
        <v>3</v>
      </c>
      <c r="AE4" s="15"/>
      <c r="AF4" s="10" t="s">
        <v>4</v>
      </c>
      <c r="AG4" s="7"/>
      <c r="AH4" s="8"/>
      <c r="AI4" s="13"/>
      <c r="AJ4" s="17"/>
      <c r="AK4" s="18"/>
      <c r="AL4" s="13"/>
      <c r="AM4" s="19"/>
    </row>
    <row r="5" spans="1:39" ht="17.25" thickBot="1" x14ac:dyDescent="0.35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20"/>
      <c r="V5" s="21"/>
      <c r="W5" s="22"/>
      <c r="X5" s="20"/>
      <c r="Y5" s="23" t="s">
        <v>66</v>
      </c>
      <c r="Z5" s="24"/>
      <c r="AA5" s="25" t="s">
        <v>5</v>
      </c>
      <c r="AB5" s="26" t="s">
        <v>6</v>
      </c>
      <c r="AC5" s="27"/>
      <c r="AD5" s="20"/>
      <c r="AE5" s="23" t="s">
        <v>66</v>
      </c>
      <c r="AF5" s="28"/>
      <c r="AG5" s="25" t="s">
        <v>5</v>
      </c>
      <c r="AH5" s="26" t="s">
        <v>6</v>
      </c>
      <c r="AI5" s="29"/>
      <c r="AJ5" s="23" t="s">
        <v>66</v>
      </c>
      <c r="AK5" s="28"/>
      <c r="AL5" s="25" t="s">
        <v>5</v>
      </c>
      <c r="AM5" s="26" t="s">
        <v>6</v>
      </c>
    </row>
    <row r="6" spans="1:39" ht="17.25" hidden="1" thickTop="1" x14ac:dyDescent="0.3">
      <c r="A6" s="146" t="s">
        <v>67</v>
      </c>
      <c r="B6" s="147">
        <v>1024478</v>
      </c>
      <c r="C6" s="148">
        <v>322615</v>
      </c>
      <c r="D6" s="149">
        <v>229858</v>
      </c>
      <c r="E6" s="149"/>
      <c r="F6" s="149">
        <v>92307</v>
      </c>
      <c r="G6" s="149">
        <v>32791</v>
      </c>
      <c r="H6" s="149">
        <v>59516</v>
      </c>
      <c r="I6" s="149">
        <v>702312</v>
      </c>
      <c r="J6" s="149">
        <v>89641</v>
      </c>
      <c r="K6" s="149"/>
      <c r="L6" s="149">
        <v>612671</v>
      </c>
      <c r="M6" s="149">
        <v>418693</v>
      </c>
      <c r="N6" s="149">
        <v>193978</v>
      </c>
      <c r="O6" s="149">
        <v>319499</v>
      </c>
      <c r="P6" s="149"/>
      <c r="Q6" s="149">
        <v>704979</v>
      </c>
      <c r="R6" s="149">
        <v>451483</v>
      </c>
      <c r="S6" s="149">
        <v>253496</v>
      </c>
      <c r="T6" s="145"/>
      <c r="U6" s="209"/>
    </row>
    <row r="7" spans="1:39" ht="17.25" hidden="1" thickTop="1" x14ac:dyDescent="0.3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209"/>
      <c r="V7" s="192">
        <f>SUM(B7:B16)</f>
        <v>692326</v>
      </c>
      <c r="W7" s="177">
        <f t="shared" ref="W7:AM7" si="0">SUM(C7:C16)</f>
        <v>225357</v>
      </c>
      <c r="X7" s="177">
        <f t="shared" si="0"/>
        <v>150797</v>
      </c>
      <c r="Y7" s="177">
        <f t="shared" si="0"/>
        <v>0</v>
      </c>
      <c r="Z7" s="177">
        <f t="shared" si="0"/>
        <v>74560</v>
      </c>
      <c r="AA7" s="177">
        <f t="shared" si="0"/>
        <v>25892</v>
      </c>
      <c r="AB7" s="177">
        <f t="shared" si="0"/>
        <v>48668</v>
      </c>
      <c r="AC7" s="177">
        <f t="shared" si="0"/>
        <v>466969</v>
      </c>
      <c r="AD7" s="177">
        <f t="shared" si="0"/>
        <v>60440</v>
      </c>
      <c r="AE7" s="177">
        <f t="shared" si="0"/>
        <v>0</v>
      </c>
      <c r="AF7" s="177">
        <f t="shared" si="0"/>
        <v>406529</v>
      </c>
      <c r="AG7" s="177">
        <f t="shared" si="0"/>
        <v>243836</v>
      </c>
      <c r="AH7" s="177">
        <f t="shared" si="0"/>
        <v>162693</v>
      </c>
      <c r="AI7" s="177">
        <f t="shared" si="0"/>
        <v>211237</v>
      </c>
      <c r="AJ7" s="177">
        <f t="shared" si="0"/>
        <v>0</v>
      </c>
      <c r="AK7" s="177">
        <f t="shared" si="0"/>
        <v>481089</v>
      </c>
      <c r="AL7" s="177">
        <f t="shared" si="0"/>
        <v>269728</v>
      </c>
      <c r="AM7" s="177">
        <f t="shared" si="0"/>
        <v>211361</v>
      </c>
    </row>
    <row r="8" spans="1:39" ht="17.25" hidden="1" thickTop="1" x14ac:dyDescent="0.3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209"/>
      <c r="V8" s="192">
        <f>SUM(B20:B29)</f>
        <v>770125</v>
      </c>
      <c r="W8" s="177">
        <f t="shared" ref="W8:AM8" si="1">SUM(C20:C29)</f>
        <v>220833</v>
      </c>
      <c r="X8" s="177">
        <f t="shared" si="1"/>
        <v>145410</v>
      </c>
      <c r="Y8" s="177">
        <f t="shared" si="1"/>
        <v>0</v>
      </c>
      <c r="Z8" s="177">
        <f t="shared" si="1"/>
        <v>75423</v>
      </c>
      <c r="AA8" s="177">
        <f t="shared" si="1"/>
        <v>26380</v>
      </c>
      <c r="AB8" s="177">
        <f t="shared" si="1"/>
        <v>49043</v>
      </c>
      <c r="AC8" s="177">
        <f t="shared" si="1"/>
        <v>549292</v>
      </c>
      <c r="AD8" s="177">
        <f t="shared" si="1"/>
        <v>78868</v>
      </c>
      <c r="AE8" s="177">
        <f t="shared" si="1"/>
        <v>0</v>
      </c>
      <c r="AF8" s="177">
        <f t="shared" si="1"/>
        <v>470424</v>
      </c>
      <c r="AG8" s="177">
        <f t="shared" si="1"/>
        <v>316090</v>
      </c>
      <c r="AH8" s="177">
        <f t="shared" si="1"/>
        <v>154334</v>
      </c>
      <c r="AI8" s="177">
        <f t="shared" si="1"/>
        <v>224278</v>
      </c>
      <c r="AJ8" s="177">
        <f t="shared" si="1"/>
        <v>0</v>
      </c>
      <c r="AK8" s="177">
        <f t="shared" si="1"/>
        <v>545847</v>
      </c>
      <c r="AL8" s="177">
        <f t="shared" si="1"/>
        <v>342470</v>
      </c>
      <c r="AM8" s="177">
        <f t="shared" si="1"/>
        <v>203377</v>
      </c>
    </row>
    <row r="9" spans="1:39" ht="17.25" hidden="1" thickTop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209"/>
      <c r="V9" s="192">
        <f>SUM(B33:B42)</f>
        <v>785952.41594801983</v>
      </c>
      <c r="W9" s="177">
        <f t="shared" ref="W9:AM9" si="2">SUM(C33:C42)</f>
        <v>203960.91732121512</v>
      </c>
      <c r="X9" s="177">
        <f t="shared" si="2"/>
        <v>127664.91386090268</v>
      </c>
      <c r="Y9" s="177">
        <f t="shared" si="2"/>
        <v>0</v>
      </c>
      <c r="Z9" s="177">
        <f t="shared" si="2"/>
        <v>76296.003460312437</v>
      </c>
      <c r="AA9" s="177">
        <f t="shared" si="2"/>
        <v>30604.93135562876</v>
      </c>
      <c r="AB9" s="177">
        <f t="shared" si="2"/>
        <v>45691.062104683682</v>
      </c>
      <c r="AC9" s="177">
        <f t="shared" si="2"/>
        <v>581991.49862680468</v>
      </c>
      <c r="AD9" s="177">
        <f t="shared" si="2"/>
        <v>54201.865154192055</v>
      </c>
      <c r="AE9" s="177">
        <f t="shared" si="2"/>
        <v>0</v>
      </c>
      <c r="AF9" s="177">
        <f t="shared" si="2"/>
        <v>527789.63347261259</v>
      </c>
      <c r="AG9" s="177">
        <f t="shared" si="2"/>
        <v>366669.50958131813</v>
      </c>
      <c r="AH9" s="177">
        <f t="shared" si="2"/>
        <v>161121.13389129451</v>
      </c>
      <c r="AI9" s="177">
        <f t="shared" si="2"/>
        <v>181865.77901509474</v>
      </c>
      <c r="AJ9" s="177">
        <f t="shared" si="2"/>
        <v>0</v>
      </c>
      <c r="AK9" s="177">
        <f t="shared" si="2"/>
        <v>604086.63693292509</v>
      </c>
      <c r="AL9" s="177">
        <f t="shared" si="2"/>
        <v>397274.44093694683</v>
      </c>
      <c r="AM9" s="177">
        <f t="shared" si="2"/>
        <v>206812.19599597823</v>
      </c>
    </row>
    <row r="10" spans="1:39" ht="17.25" hidden="1" thickTop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209"/>
      <c r="V10" s="192">
        <f>SUM(B46:B55)</f>
        <v>946225.84193636989</v>
      </c>
      <c r="W10" s="177">
        <f t="shared" ref="W10:AM10" si="3">SUM(C46:C55)</f>
        <v>250833.42155351638</v>
      </c>
      <c r="X10" s="177">
        <f t="shared" si="3"/>
        <v>157566.5954911602</v>
      </c>
      <c r="Y10" s="177">
        <f t="shared" si="3"/>
        <v>0</v>
      </c>
      <c r="Z10" s="177">
        <f t="shared" si="3"/>
        <v>93266.82606235618</v>
      </c>
      <c r="AA10" s="177">
        <f t="shared" si="3"/>
        <v>52407.739334139042</v>
      </c>
      <c r="AB10" s="177">
        <f t="shared" si="3"/>
        <v>40859.086728217153</v>
      </c>
      <c r="AC10" s="177">
        <f t="shared" si="3"/>
        <v>695392.42038285336</v>
      </c>
      <c r="AD10" s="177">
        <f t="shared" si="3"/>
        <v>103756.56474821942</v>
      </c>
      <c r="AE10" s="177">
        <f t="shared" si="3"/>
        <v>0</v>
      </c>
      <c r="AF10" s="177">
        <f t="shared" si="3"/>
        <v>591635.85563463403</v>
      </c>
      <c r="AG10" s="177">
        <f t="shared" si="3"/>
        <v>389813.74401941965</v>
      </c>
      <c r="AH10" s="177">
        <f t="shared" si="3"/>
        <v>201822.11161521444</v>
      </c>
      <c r="AI10" s="177">
        <f t="shared" si="3"/>
        <v>261323.16023937962</v>
      </c>
      <c r="AJ10" s="177">
        <f t="shared" si="3"/>
        <v>0</v>
      </c>
      <c r="AK10" s="177">
        <f t="shared" si="3"/>
        <v>684902.68169699039</v>
      </c>
      <c r="AL10" s="177">
        <f t="shared" si="3"/>
        <v>442221.48335355869</v>
      </c>
      <c r="AM10" s="177">
        <f t="shared" si="3"/>
        <v>242681.19834343158</v>
      </c>
    </row>
    <row r="11" spans="1:39" ht="17.25" hidden="1" thickTop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209"/>
      <c r="V11" s="192">
        <f>SUM(B59:B68)</f>
        <v>859226.38952295342</v>
      </c>
      <c r="W11" s="177">
        <f t="shared" ref="W11:AM11" si="4">SUM(C59:C68)</f>
        <v>279589.01602079993</v>
      </c>
      <c r="X11" s="177">
        <f t="shared" si="4"/>
        <v>152547.69392588342</v>
      </c>
      <c r="Y11" s="177">
        <f t="shared" si="4"/>
        <v>0</v>
      </c>
      <c r="Z11" s="177">
        <f t="shared" si="4"/>
        <v>127041.32209491653</v>
      </c>
      <c r="AA11" s="177">
        <f t="shared" si="4"/>
        <v>62474.556703869188</v>
      </c>
      <c r="AB11" s="177">
        <f t="shared" si="4"/>
        <v>64566.765391047331</v>
      </c>
      <c r="AC11" s="177">
        <f t="shared" si="4"/>
        <v>579637.37350215344</v>
      </c>
      <c r="AD11" s="177">
        <f t="shared" si="4"/>
        <v>124893.5430137044</v>
      </c>
      <c r="AE11" s="177">
        <f t="shared" si="4"/>
        <v>0</v>
      </c>
      <c r="AF11" s="177">
        <f t="shared" si="4"/>
        <v>454743.83048844902</v>
      </c>
      <c r="AG11" s="177">
        <f t="shared" si="4"/>
        <v>258002.96351263521</v>
      </c>
      <c r="AH11" s="177">
        <f t="shared" si="4"/>
        <v>196740.86697581375</v>
      </c>
      <c r="AI11" s="177">
        <f t="shared" si="4"/>
        <v>277441.2369395878</v>
      </c>
      <c r="AJ11" s="177">
        <f t="shared" si="4"/>
        <v>0</v>
      </c>
      <c r="AK11" s="177">
        <f t="shared" si="4"/>
        <v>581785.15258336556</v>
      </c>
      <c r="AL11" s="177">
        <f t="shared" si="4"/>
        <v>320477.52021650446</v>
      </c>
      <c r="AM11" s="177">
        <f t="shared" si="4"/>
        <v>261307.6323668611</v>
      </c>
    </row>
    <row r="12" spans="1:39" ht="17.25" hidden="1" thickTop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209"/>
      <c r="V12" s="192">
        <f>SUM(B72:B81)</f>
        <v>841303.56452007138</v>
      </c>
      <c r="W12" s="177">
        <f t="shared" ref="W12:AM12" si="5">SUM(C72:C81)</f>
        <v>466214.41279933404</v>
      </c>
      <c r="X12" s="177">
        <f t="shared" si="5"/>
        <v>346809.54378484417</v>
      </c>
      <c r="Y12" s="177">
        <f t="shared" si="5"/>
        <v>14422</v>
      </c>
      <c r="Z12" s="177">
        <f t="shared" si="5"/>
        <v>119404.8690144899</v>
      </c>
      <c r="AA12" s="177">
        <f t="shared" si="5"/>
        <v>56305.691835864403</v>
      </c>
      <c r="AB12" s="177">
        <f t="shared" si="5"/>
        <v>63099.177178625469</v>
      </c>
      <c r="AC12" s="177">
        <f t="shared" si="5"/>
        <v>375089.15172073734</v>
      </c>
      <c r="AD12" s="177">
        <f t="shared" si="5"/>
        <v>77986.904174572293</v>
      </c>
      <c r="AE12" s="177">
        <f t="shared" si="5"/>
        <v>34350.720000000001</v>
      </c>
      <c r="AF12" s="177">
        <f t="shared" si="5"/>
        <v>297102.24754616502</v>
      </c>
      <c r="AG12" s="177">
        <f t="shared" si="5"/>
        <v>181793.51762765134</v>
      </c>
      <c r="AH12" s="177">
        <f t="shared" si="5"/>
        <v>115308.72991851372</v>
      </c>
      <c r="AI12" s="177">
        <f t="shared" si="5"/>
        <v>424796.44795941655</v>
      </c>
      <c r="AJ12" s="177">
        <f t="shared" si="5"/>
        <v>48773.149999999994</v>
      </c>
      <c r="AK12" s="177">
        <f t="shared" si="5"/>
        <v>416507.11656065495</v>
      </c>
      <c r="AL12" s="177">
        <f t="shared" si="5"/>
        <v>238099.2094635157</v>
      </c>
      <c r="AM12" s="177">
        <f t="shared" si="5"/>
        <v>178407.90709713919</v>
      </c>
    </row>
    <row r="13" spans="1:39" ht="17.25" hidden="1" thickTop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209"/>
      <c r="V13" s="192">
        <f>SUM(B85:B94)</f>
        <v>784051.42351271049</v>
      </c>
      <c r="W13" s="177">
        <f t="shared" ref="W13:AM13" si="6">SUM(C85:C94)</f>
        <v>303110.73566793889</v>
      </c>
      <c r="X13" s="177">
        <f t="shared" si="6"/>
        <v>203573.69564347819</v>
      </c>
      <c r="Y13" s="177">
        <f t="shared" si="6"/>
        <v>12764.404238392766</v>
      </c>
      <c r="Z13" s="177">
        <f t="shared" si="6"/>
        <v>99537.040024460759</v>
      </c>
      <c r="AA13" s="177">
        <f t="shared" si="6"/>
        <v>35949.634741995091</v>
      </c>
      <c r="AB13" s="177">
        <f t="shared" si="6"/>
        <v>63587.405282465683</v>
      </c>
      <c r="AC13" s="177">
        <f t="shared" si="6"/>
        <v>480940.68784477154</v>
      </c>
      <c r="AD13" s="177">
        <f t="shared" si="6"/>
        <v>93717.18641446151</v>
      </c>
      <c r="AE13" s="177">
        <f t="shared" si="6"/>
        <v>44812.105592938307</v>
      </c>
      <c r="AF13" s="177">
        <f t="shared" si="6"/>
        <v>387223.50143031002</v>
      </c>
      <c r="AG13" s="177">
        <f t="shared" si="6"/>
        <v>211284.44742756934</v>
      </c>
      <c r="AH13" s="177">
        <f t="shared" si="6"/>
        <v>175939.05400274071</v>
      </c>
      <c r="AI13" s="177">
        <f t="shared" si="6"/>
        <v>297290.88205793971</v>
      </c>
      <c r="AJ13" s="177">
        <f t="shared" si="6"/>
        <v>57576.499831331064</v>
      </c>
      <c r="AK13" s="177">
        <f t="shared" si="6"/>
        <v>486760.54145477084</v>
      </c>
      <c r="AL13" s="177">
        <f t="shared" si="6"/>
        <v>247234.08216956438</v>
      </c>
      <c r="AM13" s="177">
        <f t="shared" si="6"/>
        <v>239526.45928520634</v>
      </c>
    </row>
    <row r="14" spans="1:39" ht="17.25" hidden="1" thickTop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209"/>
      <c r="V14" s="192">
        <f>SUM(B98:B107)</f>
        <v>816462.08507851756</v>
      </c>
      <c r="W14" s="177">
        <f t="shared" ref="W14:AM14" si="7">SUM(C98:C107)</f>
        <v>253874.38120421555</v>
      </c>
      <c r="X14" s="177">
        <f t="shared" si="7"/>
        <v>154416.90923661762</v>
      </c>
      <c r="Y14" s="177">
        <f t="shared" si="7"/>
        <v>12391.049474913551</v>
      </c>
      <c r="Z14" s="177">
        <f t="shared" si="7"/>
        <v>99457.491967597904</v>
      </c>
      <c r="AA14" s="177">
        <f t="shared" si="7"/>
        <v>40337.384523133514</v>
      </c>
      <c r="AB14" s="177">
        <f t="shared" si="7"/>
        <v>59120.107444464382</v>
      </c>
      <c r="AC14" s="177">
        <f t="shared" si="7"/>
        <v>562588.16387430206</v>
      </c>
      <c r="AD14" s="177">
        <f t="shared" si="7"/>
        <v>128911.87321471519</v>
      </c>
      <c r="AE14" s="177">
        <f t="shared" si="7"/>
        <v>70867.997906669741</v>
      </c>
      <c r="AF14" s="177">
        <f t="shared" si="7"/>
        <v>433675.30065958691</v>
      </c>
      <c r="AG14" s="177">
        <f t="shared" si="7"/>
        <v>228160.04319586916</v>
      </c>
      <c r="AH14" s="177">
        <f t="shared" si="7"/>
        <v>205515.25746371777</v>
      </c>
      <c r="AI14" s="177">
        <f t="shared" si="7"/>
        <v>283329.78245133278</v>
      </c>
      <c r="AJ14" s="177">
        <f t="shared" si="7"/>
        <v>83259.047381583296</v>
      </c>
      <c r="AK14" s="177">
        <f t="shared" si="7"/>
        <v>533132.38262718485</v>
      </c>
      <c r="AL14" s="177">
        <f t="shared" si="7"/>
        <v>268496.71771900263</v>
      </c>
      <c r="AM14" s="177">
        <f t="shared" si="7"/>
        <v>264635.66490818217</v>
      </c>
    </row>
    <row r="15" spans="1:39" ht="17.25" hidden="1" thickTop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209"/>
      <c r="V15" s="192">
        <f>SUM(B111:B120)</f>
        <v>822492.66783834656</v>
      </c>
      <c r="W15" s="177">
        <f t="shared" ref="W15:AM15" si="8">SUM(C111:C120)</f>
        <v>249220.8858579832</v>
      </c>
      <c r="X15" s="177">
        <f t="shared" si="8"/>
        <v>147618.27435696233</v>
      </c>
      <c r="Y15" s="177">
        <f t="shared" si="8"/>
        <v>9847.5216754856974</v>
      </c>
      <c r="Z15" s="177">
        <f t="shared" si="8"/>
        <v>101604.6115010209</v>
      </c>
      <c r="AA15" s="177">
        <f t="shared" si="8"/>
        <v>39943.308796316058</v>
      </c>
      <c r="AB15" s="177">
        <f t="shared" si="8"/>
        <v>61660.302704704853</v>
      </c>
      <c r="AC15" s="177">
        <f t="shared" si="8"/>
        <v>573270.7819803633</v>
      </c>
      <c r="AD15" s="177">
        <f t="shared" si="8"/>
        <v>146221.90246225827</v>
      </c>
      <c r="AE15" s="177">
        <f t="shared" si="8"/>
        <v>61122.325688232406</v>
      </c>
      <c r="AF15" s="177">
        <f t="shared" si="8"/>
        <v>427047.87951810501</v>
      </c>
      <c r="AG15" s="177">
        <f t="shared" si="8"/>
        <v>239016.96541849524</v>
      </c>
      <c r="AH15" s="177">
        <f t="shared" si="8"/>
        <v>188032.91409960974</v>
      </c>
      <c r="AI15" s="177">
        <f t="shared" si="8"/>
        <v>293840.17681922059</v>
      </c>
      <c r="AJ15" s="177">
        <f t="shared" si="8"/>
        <v>70970.847363718101</v>
      </c>
      <c r="AK15" s="177">
        <f t="shared" si="8"/>
        <v>528653.49101912591</v>
      </c>
      <c r="AL15" s="177">
        <f t="shared" si="8"/>
        <v>278960.27421481133</v>
      </c>
      <c r="AM15" s="177">
        <f t="shared" si="8"/>
        <v>249691.21680431461</v>
      </c>
    </row>
    <row r="16" spans="1:39" ht="17.25" hidden="1" thickTop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209"/>
      <c r="V16" s="192">
        <f>SUM(B124:B133)</f>
        <v>686074</v>
      </c>
      <c r="W16" s="177">
        <f t="shared" ref="W16:AM16" si="9">SUM(C124:C133)</f>
        <v>248565</v>
      </c>
      <c r="X16" s="177">
        <f t="shared" si="9"/>
        <v>149954</v>
      </c>
      <c r="Y16" s="177">
        <f t="shared" si="9"/>
        <v>13163</v>
      </c>
      <c r="Z16" s="177">
        <f t="shared" si="9"/>
        <v>98611</v>
      </c>
      <c r="AA16" s="177">
        <f t="shared" si="9"/>
        <v>23401</v>
      </c>
      <c r="AB16" s="177">
        <f t="shared" si="9"/>
        <v>75211</v>
      </c>
      <c r="AC16" s="177">
        <f t="shared" si="9"/>
        <v>437509</v>
      </c>
      <c r="AD16" s="177">
        <f t="shared" si="9"/>
        <v>77347</v>
      </c>
      <c r="AE16" s="177">
        <f t="shared" si="9"/>
        <v>31248</v>
      </c>
      <c r="AF16" s="177">
        <f t="shared" si="9"/>
        <v>360163</v>
      </c>
      <c r="AG16" s="177">
        <f t="shared" si="9"/>
        <v>195154</v>
      </c>
      <c r="AH16" s="177">
        <f t="shared" si="9"/>
        <v>165007</v>
      </c>
      <c r="AI16" s="177">
        <f t="shared" si="9"/>
        <v>227302</v>
      </c>
      <c r="AJ16" s="177">
        <f t="shared" si="9"/>
        <v>44413</v>
      </c>
      <c r="AK16" s="177">
        <f t="shared" si="9"/>
        <v>458774</v>
      </c>
      <c r="AL16" s="177">
        <f t="shared" si="9"/>
        <v>218555</v>
      </c>
      <c r="AM16" s="177">
        <f t="shared" si="9"/>
        <v>240219</v>
      </c>
    </row>
    <row r="17" spans="1:39" ht="17.25" hidden="1" thickTop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209"/>
      <c r="V17" s="192">
        <f>SUM(B137:B146)</f>
        <v>857755</v>
      </c>
      <c r="W17" s="177">
        <f t="shared" ref="W17:AM17" si="10">SUM(C137:C146)</f>
        <v>309993</v>
      </c>
      <c r="X17" s="177">
        <f t="shared" si="10"/>
        <v>200469</v>
      </c>
      <c r="Y17" s="177">
        <f t="shared" si="10"/>
        <v>6877</v>
      </c>
      <c r="Z17" s="177">
        <f t="shared" si="10"/>
        <v>109526</v>
      </c>
      <c r="AA17" s="177">
        <f t="shared" si="10"/>
        <v>26777</v>
      </c>
      <c r="AB17" s="177">
        <f t="shared" si="10"/>
        <v>82748</v>
      </c>
      <c r="AC17" s="177">
        <f t="shared" si="10"/>
        <v>547763</v>
      </c>
      <c r="AD17" s="177">
        <f t="shared" si="10"/>
        <v>58371</v>
      </c>
      <c r="AE17" s="177">
        <f t="shared" si="10"/>
        <v>15785</v>
      </c>
      <c r="AF17" s="177">
        <f t="shared" si="10"/>
        <v>489391</v>
      </c>
      <c r="AG17" s="177">
        <f t="shared" si="10"/>
        <v>302438</v>
      </c>
      <c r="AH17" s="177">
        <f t="shared" si="10"/>
        <v>186952</v>
      </c>
      <c r="AI17" s="177">
        <f t="shared" si="10"/>
        <v>258839</v>
      </c>
      <c r="AJ17" s="177">
        <f t="shared" si="10"/>
        <v>22664</v>
      </c>
      <c r="AK17" s="177">
        <f t="shared" si="10"/>
        <v>598916</v>
      </c>
      <c r="AL17" s="177">
        <f t="shared" si="10"/>
        <v>329215</v>
      </c>
      <c r="AM17" s="177">
        <f t="shared" si="10"/>
        <v>269700</v>
      </c>
    </row>
    <row r="18" spans="1:39" ht="17.25" hidden="1" thickTop="1" x14ac:dyDescent="0.3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209"/>
      <c r="V18" s="192">
        <f>SUM(B150:B159)</f>
        <v>1264308.3456000234</v>
      </c>
      <c r="W18" s="177">
        <f t="shared" ref="W18:AM18" si="11">SUM(C150:C159)</f>
        <v>332872.56</v>
      </c>
      <c r="X18" s="177">
        <f t="shared" si="11"/>
        <v>235286.54</v>
      </c>
      <c r="Y18" s="177">
        <f t="shared" si="11"/>
        <v>10963.880000000001</v>
      </c>
      <c r="Z18" s="177">
        <f t="shared" si="11"/>
        <v>97587.01999999999</v>
      </c>
      <c r="AA18" s="177">
        <f t="shared" si="11"/>
        <v>30931.7</v>
      </c>
      <c r="AB18" s="177">
        <f t="shared" si="11"/>
        <v>66653.320000000007</v>
      </c>
      <c r="AC18" s="177">
        <f t="shared" si="11"/>
        <v>931435.97107202746</v>
      </c>
      <c r="AD18" s="177">
        <f t="shared" si="11"/>
        <v>106653.27658584798</v>
      </c>
      <c r="AE18" s="177">
        <f t="shared" si="11"/>
        <v>67015.973526305897</v>
      </c>
      <c r="AF18" s="177">
        <f t="shared" si="11"/>
        <v>824781.69448617951</v>
      </c>
      <c r="AG18" s="177">
        <f t="shared" si="11"/>
        <v>533632.56813081051</v>
      </c>
      <c r="AH18" s="177">
        <f t="shared" si="11"/>
        <v>291150.12635536899</v>
      </c>
      <c r="AI18" s="177">
        <f t="shared" si="11"/>
        <v>341939.81658584799</v>
      </c>
      <c r="AJ18" s="177">
        <f t="shared" si="11"/>
        <v>77980.853526305887</v>
      </c>
      <c r="AK18" s="177">
        <f t="shared" si="11"/>
        <v>922367.71448617952</v>
      </c>
      <c r="AL18" s="177">
        <f t="shared" si="11"/>
        <v>564564.26813081047</v>
      </c>
      <c r="AM18" s="177">
        <f t="shared" si="11"/>
        <v>357804.44635536906</v>
      </c>
    </row>
    <row r="19" spans="1:39" ht="17.25" hidden="1" thickTop="1" x14ac:dyDescent="0.3">
      <c r="A19" s="150" t="s">
        <v>71</v>
      </c>
      <c r="B19" s="151">
        <v>945723</v>
      </c>
      <c r="C19" s="152">
        <v>337645</v>
      </c>
      <c r="D19" s="153">
        <v>232608</v>
      </c>
      <c r="E19" s="153"/>
      <c r="F19" s="153">
        <v>105037</v>
      </c>
      <c r="G19" s="153">
        <v>31722</v>
      </c>
      <c r="H19" s="153">
        <v>73315</v>
      </c>
      <c r="I19" s="153">
        <v>608078</v>
      </c>
      <c r="J19" s="153">
        <v>89628</v>
      </c>
      <c r="K19" s="153"/>
      <c r="L19" s="153">
        <v>518450</v>
      </c>
      <c r="M19" s="153">
        <v>324962</v>
      </c>
      <c r="N19" s="153">
        <v>193488</v>
      </c>
      <c r="O19" s="153">
        <v>322236</v>
      </c>
      <c r="P19" s="153"/>
      <c r="Q19" s="153">
        <v>623487</v>
      </c>
      <c r="R19" s="153">
        <v>356684</v>
      </c>
      <c r="S19" s="153">
        <v>266803</v>
      </c>
      <c r="U19" s="209"/>
    </row>
    <row r="20" spans="1:39" ht="17.25" hidden="1" thickTop="1" x14ac:dyDescent="0.3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209"/>
    </row>
    <row r="21" spans="1:39" ht="17.25" hidden="1" thickTop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209"/>
    </row>
    <row r="22" spans="1:39" ht="17.25" hidden="1" thickTop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209"/>
    </row>
    <row r="23" spans="1:39" ht="17.25" hidden="1" thickTop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209"/>
    </row>
    <row r="24" spans="1:39" ht="17.25" hidden="1" thickTop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209"/>
    </row>
    <row r="25" spans="1:39" ht="17.25" hidden="1" thickTop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209"/>
    </row>
    <row r="26" spans="1:39" ht="17.25" hidden="1" thickTop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209"/>
    </row>
    <row r="27" spans="1:39" ht="17.25" hidden="1" thickTop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209"/>
    </row>
    <row r="28" spans="1:39" ht="17.25" hidden="1" thickTop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209"/>
    </row>
    <row r="29" spans="1:39" ht="17.25" hidden="1" thickTop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209"/>
    </row>
    <row r="30" spans="1:39" ht="17.25" hidden="1" thickTop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209"/>
    </row>
    <row r="31" spans="1:39" ht="17.25" hidden="1" thickTop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209"/>
    </row>
    <row r="32" spans="1:39" ht="17.25" hidden="1" thickTop="1" x14ac:dyDescent="0.3">
      <c r="A32" s="154" t="s">
        <v>73</v>
      </c>
      <c r="B32" s="155">
        <v>993840</v>
      </c>
      <c r="C32" s="156">
        <v>318255</v>
      </c>
      <c r="D32" s="156">
        <v>209715</v>
      </c>
      <c r="E32" s="156"/>
      <c r="F32" s="156">
        <v>108540</v>
      </c>
      <c r="G32" s="156">
        <v>38533</v>
      </c>
      <c r="H32" s="156">
        <v>70007</v>
      </c>
      <c r="I32" s="156">
        <v>675585</v>
      </c>
      <c r="J32" s="156">
        <v>94249</v>
      </c>
      <c r="K32" s="156"/>
      <c r="L32" s="156">
        <v>581336</v>
      </c>
      <c r="M32" s="156">
        <v>391554</v>
      </c>
      <c r="N32" s="156">
        <v>189782</v>
      </c>
      <c r="O32" s="156">
        <v>303964</v>
      </c>
      <c r="P32" s="156"/>
      <c r="Q32" s="156">
        <v>689876</v>
      </c>
      <c r="R32" s="156">
        <v>430087</v>
      </c>
      <c r="S32" s="156">
        <v>259789</v>
      </c>
      <c r="U32" s="209"/>
    </row>
    <row r="33" spans="1:21" ht="17.25" hidden="1" thickTop="1" x14ac:dyDescent="0.3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209"/>
    </row>
    <row r="34" spans="1:21" ht="17.25" hidden="1" thickTop="1" x14ac:dyDescent="0.3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209"/>
    </row>
    <row r="35" spans="1:21" ht="17.25" hidden="1" thickTop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209"/>
    </row>
    <row r="36" spans="1:21" ht="17.25" hidden="1" thickTop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209"/>
    </row>
    <row r="37" spans="1:21" ht="17.25" hidden="1" thickTop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209"/>
    </row>
    <row r="38" spans="1:21" ht="17.25" hidden="1" thickTop="1" x14ac:dyDescent="0.3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209"/>
    </row>
    <row r="39" spans="1:21" ht="17.25" hidden="1" thickTop="1" x14ac:dyDescent="0.3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209"/>
    </row>
    <row r="40" spans="1:21" ht="17.25" hidden="1" thickTop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209"/>
    </row>
    <row r="41" spans="1:21" ht="17.25" hidden="1" thickTop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209"/>
    </row>
    <row r="42" spans="1:21" ht="17.25" hidden="1" thickTop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209"/>
    </row>
    <row r="43" spans="1:21" ht="17.25" hidden="1" thickTop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209"/>
    </row>
    <row r="44" spans="1:21" ht="17.25" hidden="1" thickTop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209"/>
    </row>
    <row r="45" spans="1:21" ht="17.25" hidden="1" thickTop="1" x14ac:dyDescent="0.3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209"/>
    </row>
    <row r="46" spans="1:21" ht="17.25" hidden="1" thickTop="1" x14ac:dyDescent="0.3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189">
        <v>84.9</v>
      </c>
      <c r="U46" s="210">
        <f>B46/T46*100</f>
        <v>88436.966040175394</v>
      </c>
    </row>
    <row r="47" spans="1:21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189">
        <v>84.9</v>
      </c>
      <c r="U47" s="210">
        <f t="shared" ref="U47:U110" si="12">B47/T47*100</f>
        <v>86534.520488691196</v>
      </c>
    </row>
    <row r="48" spans="1:21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189">
        <v>84.9</v>
      </c>
      <c r="U48" s="210">
        <f t="shared" si="12"/>
        <v>112352.57610569902</v>
      </c>
    </row>
    <row r="49" spans="1:21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189">
        <v>84.9</v>
      </c>
      <c r="U49" s="210">
        <f t="shared" si="12"/>
        <v>109735.71375113174</v>
      </c>
    </row>
    <row r="50" spans="1:21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189">
        <v>84.9</v>
      </c>
      <c r="U50" s="210">
        <f t="shared" si="12"/>
        <v>103372.19571463008</v>
      </c>
    </row>
    <row r="51" spans="1:21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189">
        <v>84.9</v>
      </c>
      <c r="U51" s="210">
        <f t="shared" si="12"/>
        <v>157955.57480177371</v>
      </c>
    </row>
    <row r="52" spans="1:21" hidden="1" x14ac:dyDescent="0.3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189">
        <v>84.9</v>
      </c>
      <c r="U52" s="210">
        <f t="shared" si="12"/>
        <v>90509.000201634088</v>
      </c>
    </row>
    <row r="53" spans="1:21" hidden="1" x14ac:dyDescent="0.3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189">
        <v>84.9</v>
      </c>
      <c r="U53" s="210">
        <f t="shared" si="12"/>
        <v>96057.936547916674</v>
      </c>
    </row>
    <row r="54" spans="1:21" hidden="1" x14ac:dyDescent="0.3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189">
        <v>84.9</v>
      </c>
      <c r="U54" s="210">
        <f t="shared" si="12"/>
        <v>123678.26297163907</v>
      </c>
    </row>
    <row r="55" spans="1:21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189">
        <v>84.9</v>
      </c>
      <c r="U55" s="210">
        <f t="shared" si="12"/>
        <v>145885.32397313989</v>
      </c>
    </row>
    <row r="56" spans="1:21" hidden="1" x14ac:dyDescent="0.3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189">
        <v>84.9</v>
      </c>
      <c r="U56" s="210">
        <f t="shared" si="12"/>
        <v>166874.70173467256</v>
      </c>
    </row>
    <row r="57" spans="1:21" hidden="1" x14ac:dyDescent="0.3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178">
        <v>84.9</v>
      </c>
      <c r="U57" s="210">
        <f t="shared" si="12"/>
        <v>225224.19642822491</v>
      </c>
    </row>
    <row r="58" spans="1:21" s="176" customFormat="1" hidden="1" x14ac:dyDescent="0.3">
      <c r="A58" s="110" t="s">
        <v>85</v>
      </c>
      <c r="B58" s="201">
        <v>1279117.8064766699</v>
      </c>
      <c r="C58" s="202">
        <v>370887.19010117021</v>
      </c>
      <c r="D58" s="202">
        <v>219321.66055654519</v>
      </c>
      <c r="E58" s="202"/>
      <c r="F58" s="202">
        <v>151565.52954462502</v>
      </c>
      <c r="G58" s="202">
        <v>75699.276960817297</v>
      </c>
      <c r="H58" s="202">
        <v>75866.252583807742</v>
      </c>
      <c r="I58" s="202">
        <v>908230.61637549952</v>
      </c>
      <c r="J58" s="202">
        <v>142605.59324960742</v>
      </c>
      <c r="K58" s="202"/>
      <c r="L58" s="202">
        <v>765625.02312589216</v>
      </c>
      <c r="M58" s="202">
        <v>505784.68642786035</v>
      </c>
      <c r="N58" s="202">
        <v>259840.33669803187</v>
      </c>
      <c r="O58" s="202">
        <v>361927.25380615261</v>
      </c>
      <c r="P58" s="202"/>
      <c r="Q58" s="202">
        <v>917190.55267051735</v>
      </c>
      <c r="R58" s="202">
        <v>581483.96338867769</v>
      </c>
      <c r="S58" s="202">
        <v>335706.58928183961</v>
      </c>
      <c r="T58" s="203">
        <v>84.9</v>
      </c>
      <c r="U58" s="211">
        <f t="shared" si="12"/>
        <v>1506616.9687593284</v>
      </c>
    </row>
    <row r="59" spans="1:21" hidden="1" x14ac:dyDescent="0.3">
      <c r="A59" s="197" t="s">
        <v>86</v>
      </c>
      <c r="B59" s="198">
        <v>66556.836799503886</v>
      </c>
      <c r="C59" s="199">
        <v>18774.017073714371</v>
      </c>
      <c r="D59" s="199">
        <v>6066.152573798513</v>
      </c>
      <c r="E59" s="200" t="s">
        <v>41</v>
      </c>
      <c r="F59" s="197">
        <v>12707.864499915859</v>
      </c>
      <c r="G59" s="197">
        <v>10308.73</v>
      </c>
      <c r="H59" s="197">
        <v>2399.1344999158596</v>
      </c>
      <c r="I59" s="197">
        <v>47782.819725789501</v>
      </c>
      <c r="J59" s="197">
        <v>2706.1234806715547</v>
      </c>
      <c r="K59" s="200" t="s">
        <v>41</v>
      </c>
      <c r="L59" s="197">
        <v>45076.69624511795</v>
      </c>
      <c r="M59" s="197">
        <v>25298.752345508976</v>
      </c>
      <c r="N59" s="197">
        <v>19777.943899608974</v>
      </c>
      <c r="O59" s="197">
        <v>8772.2760544700686</v>
      </c>
      <c r="P59" s="200" t="s">
        <v>41</v>
      </c>
      <c r="Q59" s="197">
        <v>57784.560745033807</v>
      </c>
      <c r="R59" s="197">
        <v>35607.482345508972</v>
      </c>
      <c r="S59" s="197">
        <v>22177.078399524835</v>
      </c>
      <c r="T59" s="189">
        <v>94.5</v>
      </c>
      <c r="U59" s="210">
        <f t="shared" si="12"/>
        <v>70430.515131750144</v>
      </c>
    </row>
    <row r="60" spans="1:21" hidden="1" x14ac:dyDescent="0.3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189">
        <v>94.5</v>
      </c>
      <c r="U60" s="210">
        <f t="shared" si="12"/>
        <v>73836.592715688006</v>
      </c>
    </row>
    <row r="61" spans="1:21" hidden="1" x14ac:dyDescent="0.3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189">
        <v>94.5</v>
      </c>
      <c r="U61" s="210">
        <f t="shared" si="12"/>
        <v>104987.1595630345</v>
      </c>
    </row>
    <row r="62" spans="1:21" hidden="1" x14ac:dyDescent="0.3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189">
        <v>94.5</v>
      </c>
      <c r="U62" s="210">
        <f t="shared" si="12"/>
        <v>99816.631311690682</v>
      </c>
    </row>
    <row r="63" spans="1:21" hidden="1" x14ac:dyDescent="0.3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189">
        <v>94.5</v>
      </c>
      <c r="U63" s="210">
        <f t="shared" si="12"/>
        <v>120522.01702329516</v>
      </c>
    </row>
    <row r="64" spans="1:21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189">
        <v>94.5</v>
      </c>
      <c r="U64" s="210">
        <f t="shared" si="12"/>
        <v>113718.87199862406</v>
      </c>
    </row>
    <row r="65" spans="1:21" hidden="1" x14ac:dyDescent="0.3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189">
        <v>94.5</v>
      </c>
      <c r="U65" s="210">
        <f t="shared" si="12"/>
        <v>70747.32042888405</v>
      </c>
    </row>
    <row r="66" spans="1:21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189">
        <v>94.5</v>
      </c>
      <c r="U66" s="210">
        <f t="shared" si="12"/>
        <v>80660.809484864018</v>
      </c>
    </row>
    <row r="67" spans="1:21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189">
        <v>94.5</v>
      </c>
      <c r="U67" s="210">
        <f t="shared" si="12"/>
        <v>71634.274377748501</v>
      </c>
    </row>
    <row r="68" spans="1:21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189">
        <v>94.5</v>
      </c>
      <c r="U68" s="210">
        <f t="shared" si="12"/>
        <v>102880.0825918848</v>
      </c>
    </row>
    <row r="69" spans="1:21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189">
        <v>94.5</v>
      </c>
      <c r="U69" s="210">
        <f t="shared" si="12"/>
        <v>100622.05118730819</v>
      </c>
    </row>
    <row r="70" spans="1:21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189">
        <v>94.5</v>
      </c>
      <c r="U70" s="210">
        <f t="shared" si="12"/>
        <v>260885.8988345387</v>
      </c>
    </row>
    <row r="71" spans="1:21" hidden="1" x14ac:dyDescent="0.3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189">
        <v>94.5</v>
      </c>
      <c r="U71" s="210">
        <f t="shared" si="12"/>
        <v>1270742.2246493108</v>
      </c>
    </row>
    <row r="72" spans="1:21" hidden="1" x14ac:dyDescent="0.3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189">
        <v>96.1</v>
      </c>
      <c r="U72" s="210">
        <f t="shared" si="12"/>
        <v>64754.607466964408</v>
      </c>
    </row>
    <row r="73" spans="1:21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189">
        <v>96.1</v>
      </c>
      <c r="U73" s="210">
        <f t="shared" si="12"/>
        <v>64124.616087848553</v>
      </c>
    </row>
    <row r="74" spans="1:21" hidden="1" x14ac:dyDescent="0.3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189">
        <v>96.1</v>
      </c>
      <c r="U74" s="210">
        <f t="shared" si="12"/>
        <v>88732.249071982238</v>
      </c>
    </row>
    <row r="75" spans="1:21" hidden="1" x14ac:dyDescent="0.3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189">
        <v>96.1</v>
      </c>
      <c r="U75" s="210">
        <f t="shared" si="12"/>
        <v>91230.795990496888</v>
      </c>
    </row>
    <row r="76" spans="1:21" hidden="1" x14ac:dyDescent="0.3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189">
        <v>96.1</v>
      </c>
      <c r="U76" s="210">
        <f t="shared" si="12"/>
        <v>85869.017524621479</v>
      </c>
    </row>
    <row r="77" spans="1:21" hidden="1" x14ac:dyDescent="0.3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189">
        <v>96.1</v>
      </c>
      <c r="U77" s="210">
        <f t="shared" si="12"/>
        <v>133600.68484175816</v>
      </c>
    </row>
    <row r="78" spans="1:21" hidden="1" x14ac:dyDescent="0.3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189">
        <v>96.1</v>
      </c>
      <c r="U78" s="210">
        <f t="shared" si="12"/>
        <v>66594.226092327532</v>
      </c>
    </row>
    <row r="79" spans="1:21" hidden="1" x14ac:dyDescent="0.3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189">
        <v>96.1</v>
      </c>
      <c r="U79" s="210">
        <f t="shared" si="12"/>
        <v>54758.674767897071</v>
      </c>
    </row>
    <row r="80" spans="1:21" hidden="1" x14ac:dyDescent="0.3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189">
        <v>96.1</v>
      </c>
      <c r="U80" s="210">
        <f t="shared" si="12"/>
        <v>106708.02032384509</v>
      </c>
    </row>
    <row r="81" spans="1:21" hidden="1" x14ac:dyDescent="0.3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189">
        <v>96.1</v>
      </c>
      <c r="U81" s="210">
        <f t="shared" si="12"/>
        <v>119073.0646689615</v>
      </c>
    </row>
    <row r="82" spans="1:21" hidden="1" x14ac:dyDescent="0.3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189">
        <v>96.1</v>
      </c>
      <c r="U82" s="210">
        <f t="shared" si="12"/>
        <v>161758.57475452503</v>
      </c>
    </row>
    <row r="83" spans="1:21" hidden="1" x14ac:dyDescent="0.3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189">
        <v>96.1</v>
      </c>
      <c r="U83" s="210">
        <f t="shared" si="12"/>
        <v>198114.48347273082</v>
      </c>
    </row>
    <row r="84" spans="1:21" hidden="1" x14ac:dyDescent="0.3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189">
        <v>96.1</v>
      </c>
      <c r="U84" s="210">
        <f t="shared" si="12"/>
        <v>1235319.0150639587</v>
      </c>
    </row>
    <row r="85" spans="1:21" hidden="1" x14ac:dyDescent="0.3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189">
        <v>100</v>
      </c>
      <c r="U85" s="210">
        <f t="shared" si="12"/>
        <v>73029.706861312996</v>
      </c>
    </row>
    <row r="86" spans="1:21" hidden="1" x14ac:dyDescent="0.3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189">
        <v>100</v>
      </c>
      <c r="U86" s="210">
        <f t="shared" si="12"/>
        <v>61542.342426640003</v>
      </c>
    </row>
    <row r="87" spans="1:21" hidden="1" x14ac:dyDescent="0.3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189">
        <v>100</v>
      </c>
      <c r="U87" s="210">
        <f t="shared" si="12"/>
        <v>73466.037792904099</v>
      </c>
    </row>
    <row r="88" spans="1:21" hidden="1" x14ac:dyDescent="0.3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189">
        <v>100</v>
      </c>
      <c r="U88" s="210">
        <f t="shared" si="12"/>
        <v>81891.193403823272</v>
      </c>
    </row>
    <row r="89" spans="1:21" hidden="1" x14ac:dyDescent="0.3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189">
        <v>100</v>
      </c>
      <c r="U89" s="210">
        <f t="shared" si="12"/>
        <v>98594.850234198006</v>
      </c>
    </row>
    <row r="90" spans="1:21" hidden="1" x14ac:dyDescent="0.3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189">
        <v>100</v>
      </c>
      <c r="U90" s="210">
        <f t="shared" si="12"/>
        <v>118248.95332047481</v>
      </c>
    </row>
    <row r="91" spans="1:21" hidden="1" x14ac:dyDescent="0.3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189">
        <v>100</v>
      </c>
      <c r="U91" s="210">
        <f t="shared" si="12"/>
        <v>86850.807702693332</v>
      </c>
    </row>
    <row r="92" spans="1:21" hidden="1" x14ac:dyDescent="0.3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189">
        <v>100</v>
      </c>
      <c r="U92" s="210">
        <f t="shared" si="12"/>
        <v>48942.178610940784</v>
      </c>
    </row>
    <row r="93" spans="1:21" hidden="1" x14ac:dyDescent="0.3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189">
        <v>100</v>
      </c>
      <c r="U93" s="210">
        <f t="shared" si="12"/>
        <v>85486.902151162052</v>
      </c>
    </row>
    <row r="94" spans="1:21" hidden="1" x14ac:dyDescent="0.3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189">
        <v>100</v>
      </c>
      <c r="U94" s="210">
        <f t="shared" si="12"/>
        <v>55998.45100856114</v>
      </c>
    </row>
    <row r="95" spans="1:21" hidden="1" x14ac:dyDescent="0.3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189">
        <v>100</v>
      </c>
      <c r="U95" s="210">
        <f t="shared" si="12"/>
        <v>88395.96790248758</v>
      </c>
    </row>
    <row r="96" spans="1:21" hidden="1" x14ac:dyDescent="0.3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189">
        <v>100</v>
      </c>
      <c r="U96" s="210">
        <f t="shared" si="12"/>
        <v>159851.10658001815</v>
      </c>
    </row>
    <row r="97" spans="1:21" hidden="1" x14ac:dyDescent="0.3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189">
        <v>100</v>
      </c>
      <c r="U97" s="212">
        <f t="shared" si="12"/>
        <v>1032298.4979952165</v>
      </c>
    </row>
    <row r="98" spans="1:21" hidden="1" x14ac:dyDescent="0.3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189">
        <v>106.2</v>
      </c>
      <c r="U98" s="210">
        <f t="shared" si="12"/>
        <v>54383.887025133467</v>
      </c>
    </row>
    <row r="99" spans="1:21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189">
        <v>106.2</v>
      </c>
      <c r="U99" s="210">
        <f t="shared" si="12"/>
        <v>47980.486075300643</v>
      </c>
    </row>
    <row r="100" spans="1:21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189">
        <v>106.2</v>
      </c>
      <c r="U100" s="210">
        <f t="shared" si="12"/>
        <v>84656.308851224108</v>
      </c>
    </row>
    <row r="101" spans="1:21" hidden="1" x14ac:dyDescent="0.3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189">
        <v>106.2</v>
      </c>
      <c r="U101" s="210">
        <f t="shared" si="12"/>
        <v>81440.763508339442</v>
      </c>
    </row>
    <row r="102" spans="1:21" hidden="1" x14ac:dyDescent="0.3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189">
        <v>106.2</v>
      </c>
      <c r="U102" s="210">
        <f t="shared" si="12"/>
        <v>79721.996233521641</v>
      </c>
    </row>
    <row r="103" spans="1:21" hidden="1" x14ac:dyDescent="0.3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189">
        <v>106.2</v>
      </c>
      <c r="U103" s="210">
        <f t="shared" si="12"/>
        <v>122316.70433145009</v>
      </c>
    </row>
    <row r="104" spans="1:21" hidden="1" x14ac:dyDescent="0.3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189">
        <v>106.2</v>
      </c>
      <c r="U104" s="210">
        <f t="shared" si="12"/>
        <v>59830.433145009411</v>
      </c>
    </row>
    <row r="105" spans="1:21" hidden="1" x14ac:dyDescent="0.3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189">
        <v>106.2</v>
      </c>
      <c r="U105" s="210">
        <f t="shared" si="12"/>
        <v>80498.352165725039</v>
      </c>
    </row>
    <row r="106" spans="1:21" hidden="1" x14ac:dyDescent="0.3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189">
        <v>106.2</v>
      </c>
      <c r="U106" s="210">
        <f t="shared" si="12"/>
        <v>81736.826741996236</v>
      </c>
    </row>
    <row r="107" spans="1:21" hidden="1" x14ac:dyDescent="0.3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189">
        <v>106.2</v>
      </c>
      <c r="U107" s="210">
        <f t="shared" si="12"/>
        <v>76230.932203389835</v>
      </c>
    </row>
    <row r="108" spans="1:21" hidden="1" x14ac:dyDescent="0.3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189">
        <v>106.2</v>
      </c>
      <c r="U108" s="210">
        <f t="shared" si="12"/>
        <v>99197.92746052549</v>
      </c>
    </row>
    <row r="109" spans="1:21" hidden="1" x14ac:dyDescent="0.3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189">
        <v>106.2</v>
      </c>
      <c r="U109" s="210">
        <f t="shared" si="12"/>
        <v>174387.37086756842</v>
      </c>
    </row>
    <row r="110" spans="1:21" hidden="1" x14ac:dyDescent="0.3">
      <c r="A110" s="110" t="s">
        <v>61</v>
      </c>
      <c r="B110" s="111">
        <f t="shared" ref="B110:S110" si="13">SUM(B98:B109)</f>
        <v>1107009.6719029532</v>
      </c>
      <c r="C110" s="111">
        <f t="shared" si="13"/>
        <v>366248.44130928582</v>
      </c>
      <c r="D110" s="111">
        <f t="shared" si="13"/>
        <v>218822.27617371158</v>
      </c>
      <c r="E110" s="111">
        <f t="shared" si="13"/>
        <v>14303.183000428075</v>
      </c>
      <c r="F110" s="111">
        <f t="shared" si="13"/>
        <v>147426.18513557425</v>
      </c>
      <c r="G110" s="111">
        <f t="shared" si="13"/>
        <v>69629.843697936216</v>
      </c>
      <c r="H110" s="111">
        <f t="shared" si="13"/>
        <v>77796.341437638024</v>
      </c>
      <c r="I110" s="111">
        <f t="shared" si="13"/>
        <v>740761.69059366744</v>
      </c>
      <c r="J110" s="111">
        <f t="shared" si="13"/>
        <v>169273.30085058667</v>
      </c>
      <c r="K110" s="111">
        <f t="shared" si="13"/>
        <v>82988.954897903051</v>
      </c>
      <c r="L110" s="111">
        <f t="shared" si="13"/>
        <v>571487.39974308084</v>
      </c>
      <c r="M110" s="111">
        <f t="shared" si="13"/>
        <v>317425.32279564638</v>
      </c>
      <c r="N110" s="111">
        <f t="shared" si="13"/>
        <v>254062.07694743454</v>
      </c>
      <c r="O110" s="111">
        <f>SUM(O98:O109)</f>
        <v>388096.57702429825</v>
      </c>
      <c r="P110" s="111">
        <v>97292.13789833113</v>
      </c>
      <c r="Q110" s="111">
        <f t="shared" si="13"/>
        <v>718913.17487865523</v>
      </c>
      <c r="R110" s="111">
        <f t="shared" si="13"/>
        <v>387054.45649358252</v>
      </c>
      <c r="S110" s="111">
        <f t="shared" si="13"/>
        <v>331858.71838507254</v>
      </c>
      <c r="T110" s="189">
        <v>106.2</v>
      </c>
      <c r="U110" s="213">
        <f t="shared" si="12"/>
        <v>1042381.9886091838</v>
      </c>
    </row>
    <row r="111" spans="1:21" hidden="1" x14ac:dyDescent="0.3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189">
        <v>108.4</v>
      </c>
      <c r="U111" s="210">
        <f t="shared" ref="U111:U160" si="14">B111/T111*100</f>
        <v>73017.799372863577</v>
      </c>
    </row>
    <row r="112" spans="1:21" hidden="1" x14ac:dyDescent="0.3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189">
        <v>108.4</v>
      </c>
      <c r="U112" s="210">
        <f t="shared" si="14"/>
        <v>84782.287822878221</v>
      </c>
    </row>
    <row r="113" spans="1:21" hidden="1" x14ac:dyDescent="0.3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189">
        <v>108.4</v>
      </c>
      <c r="U113" s="210">
        <f t="shared" si="14"/>
        <v>76996.309963099629</v>
      </c>
    </row>
    <row r="114" spans="1:21" hidden="1" x14ac:dyDescent="0.3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189">
        <v>108.4</v>
      </c>
      <c r="U114" s="210">
        <f t="shared" si="14"/>
        <v>71137.500420099313</v>
      </c>
    </row>
    <row r="115" spans="1:21" hidden="1" x14ac:dyDescent="0.3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189">
        <v>108.4</v>
      </c>
      <c r="U115" s="210">
        <f t="shared" si="14"/>
        <v>78589.483394833936</v>
      </c>
    </row>
    <row r="116" spans="1:21" hidden="1" x14ac:dyDescent="0.3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189">
        <v>108.4</v>
      </c>
      <c r="U116" s="210">
        <f t="shared" si="14"/>
        <v>121154.05904059039</v>
      </c>
    </row>
    <row r="117" spans="1:21" hidden="1" x14ac:dyDescent="0.3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189">
        <v>108.4</v>
      </c>
      <c r="U117" s="210">
        <f t="shared" si="14"/>
        <v>69518.450184501839</v>
      </c>
    </row>
    <row r="118" spans="1:21" hidden="1" x14ac:dyDescent="0.3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189">
        <v>108.4</v>
      </c>
      <c r="U118" s="210">
        <f t="shared" si="14"/>
        <v>56147.601476014759</v>
      </c>
    </row>
    <row r="119" spans="1:21" hidden="1" x14ac:dyDescent="0.3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15">D119+J119</f>
        <v>19097</v>
      </c>
      <c r="P119" s="123">
        <f t="shared" si="15"/>
        <v>2810</v>
      </c>
      <c r="Q119" s="123">
        <f t="shared" si="15"/>
        <v>53516</v>
      </c>
      <c r="R119" s="123">
        <f t="shared" si="15"/>
        <v>32363</v>
      </c>
      <c r="S119" s="123">
        <f t="shared" si="15"/>
        <v>21153</v>
      </c>
      <c r="T119" s="189">
        <v>108.4</v>
      </c>
      <c r="U119" s="210">
        <f t="shared" si="14"/>
        <v>66986.162361623603</v>
      </c>
    </row>
    <row r="120" spans="1:21" hidden="1" x14ac:dyDescent="0.3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15"/>
        <v>17199.681012640878</v>
      </c>
      <c r="P120" s="123">
        <f t="shared" si="15"/>
        <v>5388.8844599428285</v>
      </c>
      <c r="Q120" s="123">
        <f t="shared" si="15"/>
        <v>48303.641850133848</v>
      </c>
      <c r="R120" s="123">
        <f t="shared" si="15"/>
        <v>23304.651528712649</v>
      </c>
      <c r="S120" s="123">
        <f t="shared" si="15"/>
        <v>24998.990321421203</v>
      </c>
      <c r="T120" s="189">
        <v>108.4</v>
      </c>
      <c r="U120" s="210">
        <f t="shared" si="14"/>
        <v>60427.419615105842</v>
      </c>
    </row>
    <row r="121" spans="1:21" hidden="1" x14ac:dyDescent="0.3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15"/>
        <v>25508.784303175067</v>
      </c>
      <c r="P121" s="130">
        <f t="shared" si="15"/>
        <v>8371.6792789462543</v>
      </c>
      <c r="Q121" s="130">
        <f t="shared" si="15"/>
        <v>58960.517741948075</v>
      </c>
      <c r="R121" s="130">
        <f t="shared" si="15"/>
        <v>29603.921027675817</v>
      </c>
      <c r="S121" s="130">
        <f t="shared" si="15"/>
        <v>29356.596714272251</v>
      </c>
      <c r="T121" s="189">
        <v>108.4</v>
      </c>
      <c r="U121" s="210">
        <f t="shared" si="14"/>
        <v>77923.710373729817</v>
      </c>
    </row>
    <row r="122" spans="1:21" hidden="1" x14ac:dyDescent="0.3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189">
        <v>108.4</v>
      </c>
      <c r="U122" s="210">
        <f t="shared" si="14"/>
        <v>99722.324723247235</v>
      </c>
    </row>
    <row r="123" spans="1:21" s="176" customFormat="1" hidden="1" x14ac:dyDescent="0.3">
      <c r="A123" s="119" t="s">
        <v>127</v>
      </c>
      <c r="B123" s="120">
        <f t="shared" ref="B123:S123" si="16">B111+B112+B113+B114+B115+B116+B117+B118+B119+B120+B121+B122</f>
        <v>1015060.9698834696</v>
      </c>
      <c r="C123" s="120">
        <f t="shared" si="16"/>
        <v>340775.88461392699</v>
      </c>
      <c r="D123" s="120">
        <f t="shared" si="16"/>
        <v>189017.17504618401</v>
      </c>
      <c r="E123" s="120">
        <f t="shared" si="16"/>
        <v>13551.805612318834</v>
      </c>
      <c r="F123" s="120">
        <f t="shared" si="16"/>
        <v>151760.709567743</v>
      </c>
      <c r="G123" s="120">
        <f t="shared" si="16"/>
        <v>64455.672489408578</v>
      </c>
      <c r="H123" s="120">
        <f t="shared" si="16"/>
        <v>87304.037078334411</v>
      </c>
      <c r="I123" s="120">
        <f t="shared" si="16"/>
        <v>674284.08526954264</v>
      </c>
      <c r="J123" s="120">
        <f t="shared" si="16"/>
        <v>167813.78607621163</v>
      </c>
      <c r="K123" s="120">
        <f t="shared" si="16"/>
        <v>69937.721030345521</v>
      </c>
      <c r="L123" s="120">
        <f t="shared" si="16"/>
        <v>506469.29919333098</v>
      </c>
      <c r="M123" s="120">
        <f t="shared" si="16"/>
        <v>278496.52275307855</v>
      </c>
      <c r="N123" s="120">
        <f t="shared" si="16"/>
        <v>227974.77644025243</v>
      </c>
      <c r="O123" s="120">
        <f t="shared" si="16"/>
        <v>356830.96112239565</v>
      </c>
      <c r="P123" s="120">
        <f t="shared" si="16"/>
        <v>83490.52664266435</v>
      </c>
      <c r="Q123" s="120">
        <f t="shared" si="16"/>
        <v>658231.00876107393</v>
      </c>
      <c r="R123" s="120">
        <f t="shared" si="16"/>
        <v>342952.19524248713</v>
      </c>
      <c r="S123" s="120">
        <f t="shared" si="16"/>
        <v>315276.81351858686</v>
      </c>
      <c r="T123" s="194">
        <v>108.4</v>
      </c>
      <c r="U123" s="214">
        <f t="shared" si="14"/>
        <v>936403.10874858825</v>
      </c>
    </row>
    <row r="124" spans="1:21" ht="17.25" thickTop="1" x14ac:dyDescent="0.3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189">
        <v>108.5</v>
      </c>
      <c r="U124" s="210">
        <f t="shared" si="14"/>
        <v>40349.308755760372</v>
      </c>
    </row>
    <row r="125" spans="1:21" x14ac:dyDescent="0.3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189">
        <v>108.5</v>
      </c>
      <c r="U125" s="210">
        <f t="shared" si="14"/>
        <v>51704.147465437789</v>
      </c>
    </row>
    <row r="126" spans="1:21" x14ac:dyDescent="0.3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189">
        <v>108.5</v>
      </c>
      <c r="U126" s="210">
        <f t="shared" si="14"/>
        <v>60157.603686635943</v>
      </c>
    </row>
    <row r="127" spans="1:21" x14ac:dyDescent="0.3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189">
        <v>108.5</v>
      </c>
      <c r="U127" s="210">
        <f t="shared" si="14"/>
        <v>58942.857142857145</v>
      </c>
    </row>
    <row r="128" spans="1:21" x14ac:dyDescent="0.3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189">
        <v>108.5</v>
      </c>
      <c r="U128" s="210">
        <f t="shared" si="14"/>
        <v>68320.737327188937</v>
      </c>
    </row>
    <row r="129" spans="1:87" x14ac:dyDescent="0.3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189">
        <v>108.5</v>
      </c>
      <c r="U129" s="210">
        <f t="shared" si="14"/>
        <v>81367.741935483864</v>
      </c>
    </row>
    <row r="130" spans="1:87" x14ac:dyDescent="0.3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189">
        <v>108.5</v>
      </c>
      <c r="U130" s="210">
        <f t="shared" si="14"/>
        <v>62130.875576036866</v>
      </c>
      <c r="W130" s="189">
        <v>84.9</v>
      </c>
      <c r="X130" s="189">
        <v>94.5</v>
      </c>
      <c r="Y130" s="189">
        <v>96.1</v>
      </c>
      <c r="Z130" s="189">
        <v>100</v>
      </c>
      <c r="AA130" s="189">
        <v>106.2</v>
      </c>
      <c r="AB130" s="189">
        <v>108.4</v>
      </c>
      <c r="AC130" s="189">
        <v>108.5</v>
      </c>
      <c r="AD130" s="190">
        <v>110.1</v>
      </c>
      <c r="AE130" s="191">
        <v>109.3</v>
      </c>
    </row>
    <row r="131" spans="1:87" x14ac:dyDescent="0.3">
      <c r="A131" s="173" t="s">
        <v>135</v>
      </c>
      <c r="B131" s="174">
        <v>59679</v>
      </c>
      <c r="C131" s="174">
        <v>24326</v>
      </c>
      <c r="D131" s="174">
        <v>13832</v>
      </c>
      <c r="E131" s="174">
        <v>833</v>
      </c>
      <c r="F131" s="174">
        <v>10494</v>
      </c>
      <c r="G131" s="174">
        <v>1465</v>
      </c>
      <c r="H131" s="174">
        <v>9030</v>
      </c>
      <c r="I131" s="174">
        <v>35353</v>
      </c>
      <c r="J131" s="174">
        <v>4999</v>
      </c>
      <c r="K131" s="174">
        <v>3315</v>
      </c>
      <c r="L131" s="174">
        <v>30355</v>
      </c>
      <c r="M131" s="174">
        <v>13984</v>
      </c>
      <c r="N131" s="174">
        <v>16371</v>
      </c>
      <c r="O131" s="174">
        <v>18831</v>
      </c>
      <c r="P131" s="174">
        <v>4148</v>
      </c>
      <c r="Q131" s="174">
        <v>40849</v>
      </c>
      <c r="R131" s="174">
        <v>15448</v>
      </c>
      <c r="S131" s="174">
        <v>25401</v>
      </c>
      <c r="T131" s="189">
        <v>108.5</v>
      </c>
      <c r="U131" s="210">
        <f t="shared" si="14"/>
        <v>55003.686635944701</v>
      </c>
    </row>
    <row r="132" spans="1:87" x14ac:dyDescent="0.3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189">
        <v>108.5</v>
      </c>
      <c r="U132" s="210">
        <f t="shared" si="14"/>
        <v>66866.359447004608</v>
      </c>
    </row>
    <row r="133" spans="1:87" s="178" customFormat="1" x14ac:dyDescent="0.3">
      <c r="A133" s="173" t="s">
        <v>137</v>
      </c>
      <c r="B133" s="174">
        <v>94919</v>
      </c>
      <c r="C133" s="174">
        <v>24092</v>
      </c>
      <c r="D133" s="174">
        <v>13308</v>
      </c>
      <c r="E133" s="174">
        <v>1325</v>
      </c>
      <c r="F133" s="174">
        <v>10784</v>
      </c>
      <c r="G133" s="174">
        <v>3256</v>
      </c>
      <c r="H133" s="174">
        <v>7528</v>
      </c>
      <c r="I133" s="174">
        <v>70827</v>
      </c>
      <c r="J133" s="174">
        <v>15427</v>
      </c>
      <c r="K133" s="174">
        <v>3005</v>
      </c>
      <c r="L133" s="174">
        <v>55400</v>
      </c>
      <c r="M133" s="174">
        <v>38706</v>
      </c>
      <c r="N133" s="174">
        <v>16694</v>
      </c>
      <c r="O133" s="174">
        <v>28735</v>
      </c>
      <c r="P133" s="174">
        <v>4330</v>
      </c>
      <c r="Q133" s="174">
        <v>66184</v>
      </c>
      <c r="R133" s="174">
        <v>41962</v>
      </c>
      <c r="S133" s="174">
        <v>24222</v>
      </c>
      <c r="T133" s="189">
        <v>108.5</v>
      </c>
      <c r="U133" s="210">
        <f t="shared" si="14"/>
        <v>87482.949308755764</v>
      </c>
    </row>
    <row r="134" spans="1:87" s="178" customFormat="1" x14ac:dyDescent="0.3">
      <c r="A134" s="173" t="s">
        <v>138</v>
      </c>
      <c r="B134" s="174">
        <v>83469</v>
      </c>
      <c r="C134" s="174">
        <v>33258</v>
      </c>
      <c r="D134" s="174">
        <v>17905</v>
      </c>
      <c r="E134" s="174">
        <v>434</v>
      </c>
      <c r="F134" s="174">
        <v>15353</v>
      </c>
      <c r="G134" s="174">
        <v>6710</v>
      </c>
      <c r="H134" s="174">
        <v>8643</v>
      </c>
      <c r="I134" s="174">
        <v>50211</v>
      </c>
      <c r="J134" s="174">
        <v>7067</v>
      </c>
      <c r="K134" s="174">
        <v>1573</v>
      </c>
      <c r="L134" s="174">
        <v>43144</v>
      </c>
      <c r="M134" s="174">
        <v>24340</v>
      </c>
      <c r="N134" s="174">
        <v>18804</v>
      </c>
      <c r="O134" s="174">
        <v>24973</v>
      </c>
      <c r="P134" s="174">
        <v>2007</v>
      </c>
      <c r="Q134" s="174">
        <v>58496</v>
      </c>
      <c r="R134" s="174">
        <v>31050</v>
      </c>
      <c r="S134" s="174">
        <v>27446</v>
      </c>
      <c r="T134" s="189">
        <v>108.5</v>
      </c>
      <c r="U134" s="210">
        <f t="shared" si="14"/>
        <v>76929.953917050691</v>
      </c>
    </row>
    <row r="135" spans="1:87" x14ac:dyDescent="0.3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189">
        <v>108.5</v>
      </c>
      <c r="U135" s="210">
        <f t="shared" si="14"/>
        <v>132282.02764976959</v>
      </c>
      <c r="CI135" s="143"/>
    </row>
    <row r="136" spans="1:87" x14ac:dyDescent="0.3">
      <c r="A136" s="119" t="s">
        <v>140</v>
      </c>
      <c r="B136" s="120">
        <f t="shared" ref="B136:S136" si="17">B124+B125+B126+B127+B128+B129+B130+B131+B132+B133+B134+B135</f>
        <v>913069</v>
      </c>
      <c r="C136" s="120">
        <f t="shared" si="17"/>
        <v>361702</v>
      </c>
      <c r="D136" s="120">
        <f t="shared" si="17"/>
        <v>200633</v>
      </c>
      <c r="E136" s="120">
        <f t="shared" si="17"/>
        <v>14384</v>
      </c>
      <c r="F136" s="120">
        <f t="shared" si="17"/>
        <v>161069</v>
      </c>
      <c r="G136" s="120">
        <f t="shared" si="17"/>
        <v>50581</v>
      </c>
      <c r="H136" s="120">
        <f t="shared" si="17"/>
        <v>110489</v>
      </c>
      <c r="I136" s="120">
        <f t="shared" si="17"/>
        <v>551367</v>
      </c>
      <c r="J136" s="120">
        <f t="shared" si="17"/>
        <v>98406</v>
      </c>
      <c r="K136" s="120">
        <f t="shared" si="17"/>
        <v>36657</v>
      </c>
      <c r="L136" s="120">
        <f t="shared" si="17"/>
        <v>452962</v>
      </c>
      <c r="M136" s="120">
        <f t="shared" si="17"/>
        <v>242331</v>
      </c>
      <c r="N136" s="120">
        <f t="shared" si="17"/>
        <v>210629</v>
      </c>
      <c r="O136" s="120">
        <f t="shared" si="17"/>
        <v>299041</v>
      </c>
      <c r="P136" s="120">
        <f t="shared" si="17"/>
        <v>51043</v>
      </c>
      <c r="Q136" s="120">
        <f t="shared" si="17"/>
        <v>614030</v>
      </c>
      <c r="R136" s="120">
        <f t="shared" si="17"/>
        <v>292912</v>
      </c>
      <c r="S136" s="120">
        <f t="shared" si="17"/>
        <v>321118</v>
      </c>
      <c r="T136" s="189">
        <v>108.5</v>
      </c>
      <c r="U136" s="214">
        <f t="shared" si="14"/>
        <v>841538.24884792627</v>
      </c>
    </row>
    <row r="137" spans="1:87" x14ac:dyDescent="0.3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190">
        <v>110.1</v>
      </c>
      <c r="U137" s="210">
        <f t="shared" si="14"/>
        <v>63058.128973660314</v>
      </c>
    </row>
    <row r="138" spans="1:87" x14ac:dyDescent="0.3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190">
        <v>110.1</v>
      </c>
      <c r="U138" s="210">
        <f t="shared" si="14"/>
        <v>70619.43687556767</v>
      </c>
    </row>
    <row r="139" spans="1:87" x14ac:dyDescent="0.3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190">
        <v>110.1</v>
      </c>
      <c r="U139" s="210">
        <f t="shared" si="14"/>
        <v>69449.591280653956</v>
      </c>
    </row>
    <row r="140" spans="1:87" x14ac:dyDescent="0.3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190">
        <v>110.1</v>
      </c>
      <c r="U140" s="210">
        <f t="shared" si="14"/>
        <v>82788.374205267944</v>
      </c>
    </row>
    <row r="141" spans="1:87" x14ac:dyDescent="0.3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190">
        <v>110.1</v>
      </c>
      <c r="U141" s="210">
        <f t="shared" si="14"/>
        <v>72074.477747502271</v>
      </c>
    </row>
    <row r="142" spans="1:87" x14ac:dyDescent="0.3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190">
        <v>110.1</v>
      </c>
      <c r="U142" s="210">
        <f t="shared" si="14"/>
        <v>93009.990917347881</v>
      </c>
    </row>
    <row r="143" spans="1:87" x14ac:dyDescent="0.3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190">
        <v>110.1</v>
      </c>
      <c r="U143" s="210">
        <f t="shared" si="14"/>
        <v>74327.883742052683</v>
      </c>
    </row>
    <row r="144" spans="1:87" x14ac:dyDescent="0.3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190">
        <v>110.1</v>
      </c>
      <c r="U144" s="210">
        <f t="shared" si="14"/>
        <v>85740.236148955504</v>
      </c>
    </row>
    <row r="145" spans="1:87" x14ac:dyDescent="0.3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190">
        <v>110.1</v>
      </c>
      <c r="U145" s="210">
        <f t="shared" si="14"/>
        <v>87015.440508628526</v>
      </c>
    </row>
    <row r="146" spans="1:87" s="178" customFormat="1" x14ac:dyDescent="0.3">
      <c r="A146" s="173" t="s">
        <v>150</v>
      </c>
      <c r="B146" s="174">
        <v>89165</v>
      </c>
      <c r="C146" s="174">
        <v>21910</v>
      </c>
      <c r="D146" s="174">
        <v>13426</v>
      </c>
      <c r="E146" s="174">
        <v>1523</v>
      </c>
      <c r="F146" s="174">
        <v>8484</v>
      </c>
      <c r="G146" s="174">
        <v>1666</v>
      </c>
      <c r="H146" s="174">
        <v>6818</v>
      </c>
      <c r="I146" s="174">
        <v>67256</v>
      </c>
      <c r="J146" s="174">
        <v>9599</v>
      </c>
      <c r="K146" s="174">
        <v>2528</v>
      </c>
      <c r="L146" s="174">
        <v>57656</v>
      </c>
      <c r="M146" s="174">
        <v>39118</v>
      </c>
      <c r="N146" s="174">
        <v>18538</v>
      </c>
      <c r="O146" s="174">
        <v>23025</v>
      </c>
      <c r="P146" s="174">
        <v>4051</v>
      </c>
      <c r="Q146" s="174">
        <v>66140</v>
      </c>
      <c r="R146" s="174">
        <v>40783</v>
      </c>
      <c r="S146" s="174">
        <v>25357</v>
      </c>
      <c r="T146" s="190">
        <v>110.1</v>
      </c>
      <c r="U146" s="210">
        <f t="shared" si="14"/>
        <v>80985.467756584927</v>
      </c>
    </row>
    <row r="147" spans="1:87" s="178" customFormat="1" x14ac:dyDescent="0.3">
      <c r="A147" s="173" t="s">
        <v>151</v>
      </c>
      <c r="B147" s="174">
        <v>73466</v>
      </c>
      <c r="C147" s="174">
        <v>24881</v>
      </c>
      <c r="D147" s="174">
        <v>12556</v>
      </c>
      <c r="E147" s="174">
        <v>308</v>
      </c>
      <c r="F147" s="174">
        <v>12324</v>
      </c>
      <c r="G147" s="174">
        <v>5399</v>
      </c>
      <c r="H147" s="174">
        <v>6925</v>
      </c>
      <c r="I147" s="174">
        <v>48586</v>
      </c>
      <c r="J147" s="174">
        <v>11403</v>
      </c>
      <c r="K147" s="174">
        <v>2997</v>
      </c>
      <c r="L147" s="174">
        <v>37183</v>
      </c>
      <c r="M147" s="174">
        <v>13334</v>
      </c>
      <c r="N147" s="174">
        <v>23849</v>
      </c>
      <c r="O147" s="174">
        <v>23959</v>
      </c>
      <c r="P147" s="174">
        <v>3305</v>
      </c>
      <c r="Q147" s="174">
        <v>49507</v>
      </c>
      <c r="R147" s="174">
        <v>18733</v>
      </c>
      <c r="S147" s="174">
        <v>30775</v>
      </c>
      <c r="T147" s="190">
        <v>110.1</v>
      </c>
      <c r="U147" s="210">
        <f t="shared" si="14"/>
        <v>66726.61217075387</v>
      </c>
    </row>
    <row r="148" spans="1:87" x14ac:dyDescent="0.3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190">
        <v>110.1</v>
      </c>
      <c r="U148" s="210">
        <f t="shared" si="14"/>
        <v>130284.28701180746</v>
      </c>
      <c r="CI148" s="143"/>
    </row>
    <row r="149" spans="1:87" x14ac:dyDescent="0.3">
      <c r="A149" s="119" t="s">
        <v>153</v>
      </c>
      <c r="B149" s="120">
        <f>SUM(B137:B148)</f>
        <v>1074664</v>
      </c>
      <c r="C149" s="120">
        <f t="shared" ref="C149:S149" si="18">SUM(C137:C148)</f>
        <v>407306</v>
      </c>
      <c r="D149" s="120">
        <f t="shared" si="18"/>
        <v>245342</v>
      </c>
      <c r="E149" s="120">
        <f t="shared" si="18"/>
        <v>7930</v>
      </c>
      <c r="F149" s="120">
        <f t="shared" si="18"/>
        <v>161965</v>
      </c>
      <c r="G149" s="120">
        <f t="shared" si="18"/>
        <v>52577</v>
      </c>
      <c r="H149" s="120">
        <f t="shared" si="18"/>
        <v>109387</v>
      </c>
      <c r="I149" s="120">
        <f t="shared" si="18"/>
        <v>667361</v>
      </c>
      <c r="J149" s="120">
        <f t="shared" si="18"/>
        <v>81956</v>
      </c>
      <c r="K149" s="120">
        <f t="shared" si="18"/>
        <v>21176</v>
      </c>
      <c r="L149" s="120">
        <f t="shared" si="18"/>
        <v>585403</v>
      </c>
      <c r="M149" s="120">
        <f t="shared" si="18"/>
        <v>358286</v>
      </c>
      <c r="N149" s="120">
        <f t="shared" si="18"/>
        <v>227116</v>
      </c>
      <c r="O149" s="120">
        <f t="shared" si="18"/>
        <v>327297</v>
      </c>
      <c r="P149" s="120">
        <f t="shared" si="18"/>
        <v>29108</v>
      </c>
      <c r="Q149" s="120">
        <f t="shared" si="18"/>
        <v>747367</v>
      </c>
      <c r="R149" s="120">
        <f t="shared" si="18"/>
        <v>410863</v>
      </c>
      <c r="S149" s="120">
        <f t="shared" si="18"/>
        <v>336504</v>
      </c>
      <c r="T149" s="190">
        <v>110.1</v>
      </c>
      <c r="U149" s="214">
        <f t="shared" si="14"/>
        <v>976079.92733878293</v>
      </c>
    </row>
    <row r="150" spans="1:87" ht="18" customHeight="1" x14ac:dyDescent="0.3">
      <c r="A150" s="139" t="s">
        <v>154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191">
        <v>109.3</v>
      </c>
      <c r="U150" s="210">
        <f t="shared" si="14"/>
        <v>84280.878316559931</v>
      </c>
    </row>
    <row r="151" spans="1:87" ht="18" customHeight="1" x14ac:dyDescent="0.3">
      <c r="A151" s="141" t="s">
        <v>155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191">
        <v>109.3</v>
      </c>
      <c r="U151" s="210">
        <f t="shared" si="14"/>
        <v>73967.063129002752</v>
      </c>
    </row>
    <row r="152" spans="1:87" ht="18" customHeight="1" x14ac:dyDescent="0.3">
      <c r="A152" s="141" t="s">
        <v>158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191">
        <v>109.3</v>
      </c>
      <c r="U152" s="210">
        <f t="shared" si="14"/>
        <v>131766.69716376942</v>
      </c>
    </row>
    <row r="153" spans="1:87" ht="18" customHeight="1" x14ac:dyDescent="0.3">
      <c r="A153" s="141" t="s">
        <v>160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191">
        <v>109.3</v>
      </c>
      <c r="U153" s="210">
        <f t="shared" si="14"/>
        <v>99272.474408047361</v>
      </c>
    </row>
    <row r="154" spans="1:87" ht="18" customHeight="1" x14ac:dyDescent="0.3">
      <c r="A154" s="141" t="s">
        <v>161</v>
      </c>
      <c r="B154" s="158">
        <v>154956</v>
      </c>
      <c r="C154" s="158">
        <v>42715</v>
      </c>
      <c r="D154" s="158">
        <v>28379</v>
      </c>
      <c r="E154" s="158">
        <v>2338</v>
      </c>
      <c r="F154" s="158">
        <v>14336</v>
      </c>
      <c r="G154" s="158">
        <v>3097</v>
      </c>
      <c r="H154" s="158">
        <v>11238</v>
      </c>
      <c r="I154" s="158">
        <v>112241</v>
      </c>
      <c r="J154" s="158">
        <v>4086</v>
      </c>
      <c r="K154" s="158">
        <v>503</v>
      </c>
      <c r="L154" s="158">
        <v>108155</v>
      </c>
      <c r="M154" s="158">
        <v>60064</v>
      </c>
      <c r="N154" s="158">
        <v>48091</v>
      </c>
      <c r="O154" s="158">
        <v>32465</v>
      </c>
      <c r="P154" s="158">
        <v>2840</v>
      </c>
      <c r="Q154" s="158">
        <v>122491</v>
      </c>
      <c r="R154" s="158">
        <v>63161</v>
      </c>
      <c r="S154" s="158">
        <v>59330</v>
      </c>
      <c r="T154" s="191">
        <v>109.3</v>
      </c>
      <c r="U154" s="210">
        <f t="shared" si="14"/>
        <v>141771.27172918574</v>
      </c>
    </row>
    <row r="155" spans="1:87" s="165" customFormat="1" ht="18" customHeight="1" x14ac:dyDescent="0.3">
      <c r="A155" s="141" t="s">
        <v>171</v>
      </c>
      <c r="B155" s="164">
        <v>158650</v>
      </c>
      <c r="C155" s="164">
        <v>55954</v>
      </c>
      <c r="D155" s="164">
        <v>46704</v>
      </c>
      <c r="E155" s="164">
        <v>680</v>
      </c>
      <c r="F155" s="164">
        <v>9251</v>
      </c>
      <c r="G155" s="164">
        <v>1590</v>
      </c>
      <c r="H155" s="164">
        <v>7661</v>
      </c>
      <c r="I155" s="164">
        <v>102696</v>
      </c>
      <c r="J155" s="164">
        <v>11783</v>
      </c>
      <c r="K155" s="164">
        <v>6058</v>
      </c>
      <c r="L155" s="164">
        <v>90912</v>
      </c>
      <c r="M155" s="164">
        <v>55019</v>
      </c>
      <c r="N155" s="164">
        <v>35893</v>
      </c>
      <c r="O155" s="164">
        <v>58487</v>
      </c>
      <c r="P155" s="164">
        <v>6738</v>
      </c>
      <c r="Q155" s="164">
        <v>100163</v>
      </c>
      <c r="R155" s="164">
        <v>56609</v>
      </c>
      <c r="S155" s="164">
        <v>43554</v>
      </c>
      <c r="T155" s="191">
        <v>109.3</v>
      </c>
      <c r="U155" s="210">
        <f t="shared" si="14"/>
        <v>145150.96065873743</v>
      </c>
    </row>
    <row r="156" spans="1:87" s="169" customFormat="1" ht="18" customHeight="1" x14ac:dyDescent="0.3">
      <c r="A156" s="167" t="s">
        <v>174</v>
      </c>
      <c r="B156" s="168">
        <v>103387.79528973253</v>
      </c>
      <c r="C156" s="168">
        <v>25940.240000000002</v>
      </c>
      <c r="D156" s="168">
        <v>15778.12</v>
      </c>
      <c r="E156" s="168">
        <v>357.02</v>
      </c>
      <c r="F156" s="168">
        <v>10162.120000000001</v>
      </c>
      <c r="G156" s="168">
        <v>4191.2</v>
      </c>
      <c r="H156" s="168">
        <v>5970.92</v>
      </c>
      <c r="I156" s="168">
        <v>77447.55528973254</v>
      </c>
      <c r="J156" s="168">
        <v>3849.6755890755535</v>
      </c>
      <c r="K156" s="168">
        <v>2667.76</v>
      </c>
      <c r="L156" s="168">
        <v>73597.879700656995</v>
      </c>
      <c r="M156" s="168">
        <v>48000.741787599669</v>
      </c>
      <c r="N156" s="168">
        <v>25597.137913057319</v>
      </c>
      <c r="O156" s="168">
        <v>19627.795589075555</v>
      </c>
      <c r="P156" s="168">
        <v>3024.78</v>
      </c>
      <c r="Q156" s="168">
        <v>83759.999700656976</v>
      </c>
      <c r="R156" s="168">
        <v>52191.941787599673</v>
      </c>
      <c r="S156" s="168">
        <v>31568.057913057321</v>
      </c>
      <c r="T156" s="191">
        <v>109.3</v>
      </c>
      <c r="U156" s="210">
        <f t="shared" si="14"/>
        <v>94590.846559682104</v>
      </c>
    </row>
    <row r="157" spans="1:87" s="166" customFormat="1" ht="18" customHeight="1" x14ac:dyDescent="0.3">
      <c r="A157" s="167" t="s">
        <v>175</v>
      </c>
      <c r="B157" s="175">
        <v>97783</v>
      </c>
      <c r="C157" s="175">
        <v>25315</v>
      </c>
      <c r="D157" s="175">
        <v>9505</v>
      </c>
      <c r="E157" s="175">
        <v>205</v>
      </c>
      <c r="F157" s="175">
        <v>15810</v>
      </c>
      <c r="G157" s="175">
        <v>11022</v>
      </c>
      <c r="H157" s="175">
        <v>4787</v>
      </c>
      <c r="I157" s="175">
        <v>72468</v>
      </c>
      <c r="J157" s="175">
        <v>6665</v>
      </c>
      <c r="K157" s="175">
        <v>1837</v>
      </c>
      <c r="L157" s="175">
        <v>65803</v>
      </c>
      <c r="M157" s="175">
        <v>43878</v>
      </c>
      <c r="N157" s="175">
        <v>21926</v>
      </c>
      <c r="O157" s="175">
        <v>16170</v>
      </c>
      <c r="P157" s="175">
        <v>2043</v>
      </c>
      <c r="Q157" s="175">
        <v>81613</v>
      </c>
      <c r="R157" s="175">
        <v>54900</v>
      </c>
      <c r="S157" s="175">
        <v>26713</v>
      </c>
      <c r="T157" s="191">
        <v>109.3</v>
      </c>
      <c r="U157" s="210">
        <f t="shared" si="14"/>
        <v>89462.946020128089</v>
      </c>
    </row>
    <row r="158" spans="1:87" s="166" customFormat="1" ht="18" customHeight="1" x14ac:dyDescent="0.3">
      <c r="A158" s="167" t="s">
        <v>176</v>
      </c>
      <c r="B158" s="179">
        <v>204073.735782295</v>
      </c>
      <c r="C158" s="179">
        <v>19194.32</v>
      </c>
      <c r="D158" s="179">
        <v>13913.42</v>
      </c>
      <c r="E158" s="179">
        <v>605.86</v>
      </c>
      <c r="F158" s="179">
        <v>5280.9</v>
      </c>
      <c r="G158" s="179">
        <v>817.5</v>
      </c>
      <c r="H158" s="179">
        <v>4463.3999999999996</v>
      </c>
      <c r="I158" s="179">
        <v>184879.41578229493</v>
      </c>
      <c r="J158" s="179">
        <v>47522.600996772424</v>
      </c>
      <c r="K158" s="179">
        <v>38676.213526305888</v>
      </c>
      <c r="L158" s="179">
        <v>137356.81478552253</v>
      </c>
      <c r="M158" s="179">
        <v>84651.826343210822</v>
      </c>
      <c r="N158" s="179">
        <v>52704.988442311704</v>
      </c>
      <c r="O158" s="179">
        <v>61436.020996772422</v>
      </c>
      <c r="P158" s="179">
        <v>39282.073526305889</v>
      </c>
      <c r="Q158" s="179">
        <v>142637.71478552252</v>
      </c>
      <c r="R158" s="179">
        <v>85469.326343210822</v>
      </c>
      <c r="S158" s="179">
        <v>57168.388442311705</v>
      </c>
      <c r="T158" s="191">
        <v>109.3</v>
      </c>
      <c r="U158" s="210">
        <f t="shared" si="14"/>
        <v>186709.73081637238</v>
      </c>
    </row>
    <row r="159" spans="1:87" s="169" customFormat="1" ht="18" customHeight="1" x14ac:dyDescent="0.3">
      <c r="A159" s="167" t="s">
        <v>177</v>
      </c>
      <c r="B159" s="179">
        <v>119967</v>
      </c>
      <c r="C159" s="179">
        <v>27953</v>
      </c>
      <c r="D159" s="179">
        <v>18362</v>
      </c>
      <c r="E159" s="179">
        <v>3467</v>
      </c>
      <c r="F159" s="179">
        <v>9592</v>
      </c>
      <c r="G159" s="179">
        <v>2260</v>
      </c>
      <c r="H159" s="179">
        <v>7332</v>
      </c>
      <c r="I159" s="179">
        <v>92014</v>
      </c>
      <c r="J159" s="179">
        <v>6292</v>
      </c>
      <c r="K159" s="179">
        <v>1451</v>
      </c>
      <c r="L159" s="179">
        <v>85722</v>
      </c>
      <c r="M159" s="179">
        <v>63063</v>
      </c>
      <c r="N159" s="179">
        <v>22659</v>
      </c>
      <c r="O159" s="179">
        <v>24653</v>
      </c>
      <c r="P159" s="179">
        <v>4919</v>
      </c>
      <c r="Q159" s="179">
        <v>95314</v>
      </c>
      <c r="R159" s="179">
        <v>65323</v>
      </c>
      <c r="S159" s="179">
        <v>29990</v>
      </c>
      <c r="T159" s="191">
        <v>109.3</v>
      </c>
      <c r="U159" s="210">
        <f t="shared" si="14"/>
        <v>109759.37785910339</v>
      </c>
    </row>
    <row r="160" spans="1:87" s="166" customFormat="1" ht="18" customHeight="1" x14ac:dyDescent="0.3">
      <c r="A160" s="180" t="s">
        <v>180</v>
      </c>
      <c r="B160" s="181">
        <v>152871.87538101626</v>
      </c>
      <c r="C160" s="181">
        <v>44040.480000000003</v>
      </c>
      <c r="D160" s="181">
        <v>30603.279999999999</v>
      </c>
      <c r="E160" s="181">
        <v>971.49</v>
      </c>
      <c r="F160" s="181">
        <v>13437.2</v>
      </c>
      <c r="G160" s="181">
        <v>6851</v>
      </c>
      <c r="H160" s="181">
        <v>6586</v>
      </c>
      <c r="I160" s="181">
        <v>108831.39538101625</v>
      </c>
      <c r="J160" s="181">
        <v>14022.121081180474</v>
      </c>
      <c r="K160" s="181">
        <v>2742.28</v>
      </c>
      <c r="L160" s="181">
        <v>94809.274299835772</v>
      </c>
      <c r="M160" s="181">
        <v>61476.546817519302</v>
      </c>
      <c r="N160" s="181">
        <v>33332.727482316477</v>
      </c>
      <c r="O160" s="181">
        <v>44625.401081180476</v>
      </c>
      <c r="P160" s="181">
        <v>3713.77</v>
      </c>
      <c r="Q160" s="181">
        <v>108246.47429983577</v>
      </c>
      <c r="R160" s="181">
        <v>68328</v>
      </c>
      <c r="S160" s="181">
        <v>39919</v>
      </c>
      <c r="T160" s="195">
        <v>109.3</v>
      </c>
      <c r="U160" s="215">
        <f t="shared" si="14"/>
        <v>139864.47884813932</v>
      </c>
      <c r="CI160" s="185"/>
    </row>
    <row r="161" spans="1:21" ht="18" customHeight="1" x14ac:dyDescent="0.3">
      <c r="A161" s="170" t="s">
        <v>156</v>
      </c>
      <c r="B161" s="171">
        <f>(B160-B159)/B159*100</f>
        <v>27.428272259051457</v>
      </c>
      <c r="C161" s="171">
        <f t="shared" ref="C161:U161" si="19">(C160-C159)/C159*100</f>
        <v>57.551890673630744</v>
      </c>
      <c r="D161" s="171">
        <f t="shared" si="19"/>
        <v>66.666376211741635</v>
      </c>
      <c r="E161" s="171">
        <f t="shared" si="19"/>
        <v>-71.978944332275745</v>
      </c>
      <c r="F161" s="171">
        <f t="shared" si="19"/>
        <v>40.087572977481237</v>
      </c>
      <c r="G161" s="171">
        <f t="shared" si="19"/>
        <v>203.14159292035399</v>
      </c>
      <c r="H161" s="171">
        <f t="shared" si="19"/>
        <v>-10.174577195853791</v>
      </c>
      <c r="I161" s="171">
        <f t="shared" si="19"/>
        <v>18.276996306014574</v>
      </c>
      <c r="J161" s="171">
        <f t="shared" si="19"/>
        <v>122.85634267610416</v>
      </c>
      <c r="K161" s="171">
        <f t="shared" si="19"/>
        <v>88.992419021364583</v>
      </c>
      <c r="L161" s="171">
        <f t="shared" si="19"/>
        <v>10.600865938540597</v>
      </c>
      <c r="M161" s="171">
        <f t="shared" si="19"/>
        <v>-2.5156639907405265</v>
      </c>
      <c r="N161" s="171">
        <f t="shared" si="19"/>
        <v>47.105907067021832</v>
      </c>
      <c r="O161" s="171">
        <f t="shared" si="19"/>
        <v>81.014079751675155</v>
      </c>
      <c r="P161" s="171">
        <f t="shared" si="19"/>
        <v>-24.501524700142305</v>
      </c>
      <c r="Q161" s="171">
        <f t="shared" si="19"/>
        <v>13.568284092405911</v>
      </c>
      <c r="R161" s="171">
        <f t="shared" si="19"/>
        <v>4.6002173813205154</v>
      </c>
      <c r="S161" s="171">
        <f t="shared" si="19"/>
        <v>33.107702567522509</v>
      </c>
      <c r="U161" s="171">
        <f t="shared" si="19"/>
        <v>27.428272259051461</v>
      </c>
    </row>
    <row r="162" spans="1:21" s="184" customFormat="1" ht="18" customHeight="1" x14ac:dyDescent="0.3">
      <c r="A162" s="182" t="s">
        <v>157</v>
      </c>
      <c r="B162" s="183">
        <f>(B160-B147)/B147*100</f>
        <v>108.08520319741956</v>
      </c>
      <c r="C162" s="183">
        <f t="shared" ref="C162:U162" si="20">(C160-C147)/C147*100</f>
        <v>77.004461235480903</v>
      </c>
      <c r="D162" s="183">
        <f t="shared" si="20"/>
        <v>143.73431028990123</v>
      </c>
      <c r="E162" s="183">
        <f t="shared" si="20"/>
        <v>215.41883116883116</v>
      </c>
      <c r="F162" s="183">
        <f t="shared" si="20"/>
        <v>9.0327815644271414</v>
      </c>
      <c r="G162" s="183">
        <f t="shared" si="20"/>
        <v>26.893869235043528</v>
      </c>
      <c r="H162" s="183">
        <f t="shared" si="20"/>
        <v>-4.8953068592057756</v>
      </c>
      <c r="I162" s="183">
        <f t="shared" si="20"/>
        <v>123.99743831765579</v>
      </c>
      <c r="J162" s="183">
        <f t="shared" si="20"/>
        <v>22.968701930899535</v>
      </c>
      <c r="K162" s="183">
        <f t="shared" si="20"/>
        <v>-8.499165832499159</v>
      </c>
      <c r="L162" s="183">
        <f t="shared" si="20"/>
        <v>154.98016378408352</v>
      </c>
      <c r="M162" s="183">
        <f t="shared" si="20"/>
        <v>361.05104857896578</v>
      </c>
      <c r="N162" s="183">
        <f t="shared" si="20"/>
        <v>39.76572385557666</v>
      </c>
      <c r="O162" s="183">
        <f t="shared" si="20"/>
        <v>86.257360829669338</v>
      </c>
      <c r="P162" s="183">
        <f t="shared" si="20"/>
        <v>12.36822995461422</v>
      </c>
      <c r="Q162" s="183">
        <f t="shared" si="20"/>
        <v>118.64882602427085</v>
      </c>
      <c r="R162" s="183">
        <f t="shared" si="20"/>
        <v>264.74670367800138</v>
      </c>
      <c r="S162" s="183">
        <f t="shared" si="20"/>
        <v>29.712428919577576</v>
      </c>
      <c r="U162" s="183">
        <f t="shared" si="20"/>
        <v>109.6082421961198</v>
      </c>
    </row>
    <row r="163" spans="1:21" ht="18" customHeight="1" x14ac:dyDescent="0.3">
      <c r="A163" s="172" t="s">
        <v>159</v>
      </c>
      <c r="B163" s="171">
        <f>(B160-B134)/B134*100</f>
        <v>83.148085374230263</v>
      </c>
      <c r="C163" s="171">
        <f t="shared" ref="C163:U163" si="21">(C160-C134)/C134*100</f>
        <v>32.420710806422527</v>
      </c>
      <c r="D163" s="171">
        <f t="shared" si="21"/>
        <v>70.920301591734145</v>
      </c>
      <c r="E163" s="171">
        <f t="shared" si="21"/>
        <v>123.84562211981567</v>
      </c>
      <c r="F163" s="171">
        <f t="shared" si="21"/>
        <v>-12.478342994854422</v>
      </c>
      <c r="G163" s="171">
        <f t="shared" si="21"/>
        <v>2.1013412816691504</v>
      </c>
      <c r="H163" s="171">
        <f t="shared" si="21"/>
        <v>-23.799606618072428</v>
      </c>
      <c r="I163" s="171">
        <f t="shared" si="21"/>
        <v>116.74811372212513</v>
      </c>
      <c r="J163" s="171">
        <f t="shared" si="21"/>
        <v>98.416882427911062</v>
      </c>
      <c r="K163" s="171">
        <f t="shared" si="21"/>
        <v>74.334392879847428</v>
      </c>
      <c r="L163" s="171">
        <f t="shared" si="21"/>
        <v>119.75077484664327</v>
      </c>
      <c r="M163" s="171">
        <f t="shared" si="21"/>
        <v>152.57414468989029</v>
      </c>
      <c r="N163" s="171">
        <f t="shared" si="21"/>
        <v>77.26402617696489</v>
      </c>
      <c r="O163" s="171">
        <f t="shared" si="21"/>
        <v>78.694594486767613</v>
      </c>
      <c r="P163" s="171">
        <f t="shared" si="21"/>
        <v>85.040857000498264</v>
      </c>
      <c r="Q163" s="171">
        <f t="shared" si="21"/>
        <v>85.049361152618587</v>
      </c>
      <c r="R163" s="171">
        <f t="shared" si="21"/>
        <v>120.05797101449276</v>
      </c>
      <c r="S163" s="171">
        <f t="shared" si="21"/>
        <v>45.445602273555345</v>
      </c>
      <c r="U163" s="171">
        <f t="shared" si="21"/>
        <v>81.80756873837133</v>
      </c>
    </row>
    <row r="164" spans="1:21" ht="36" customHeight="1" x14ac:dyDescent="0.3"/>
    <row r="165" spans="1:21" ht="17.25" x14ac:dyDescent="0.3">
      <c r="A165" s="159"/>
      <c r="B165" s="161" t="s">
        <v>168</v>
      </c>
      <c r="C165" s="161" t="s">
        <v>162</v>
      </c>
      <c r="D165" s="159" t="s">
        <v>164</v>
      </c>
      <c r="E165" s="159"/>
      <c r="F165" s="159" t="s">
        <v>165</v>
      </c>
      <c r="G165" s="159"/>
      <c r="H165" s="159"/>
      <c r="I165" s="161" t="s">
        <v>163</v>
      </c>
      <c r="J165" s="159" t="s">
        <v>166</v>
      </c>
      <c r="K165" s="159"/>
      <c r="L165" s="159" t="s">
        <v>167</v>
      </c>
      <c r="M165" s="159" t="s">
        <v>169</v>
      </c>
      <c r="N165" s="160" t="s">
        <v>170</v>
      </c>
      <c r="O165" s="160"/>
      <c r="P165" s="160"/>
      <c r="Q165" s="160"/>
      <c r="R165" s="159"/>
      <c r="S165" s="159"/>
    </row>
    <row r="166" spans="1:21" ht="17.25" x14ac:dyDescent="0.3">
      <c r="A166" s="162" t="s">
        <v>181</v>
      </c>
      <c r="B166" s="163">
        <f>SUM(B150:B160)</f>
        <v>1417180.2209810396</v>
      </c>
      <c r="C166" s="163">
        <f t="shared" ref="C166:U166" si="22">SUM(C150:C160)</f>
        <v>376913.04</v>
      </c>
      <c r="D166" s="163">
        <f t="shared" si="22"/>
        <v>265889.82</v>
      </c>
      <c r="E166" s="163">
        <f t="shared" si="22"/>
        <v>11935.37</v>
      </c>
      <c r="F166" s="163">
        <f t="shared" si="22"/>
        <v>111024.21999999999</v>
      </c>
      <c r="G166" s="163">
        <f t="shared" si="22"/>
        <v>37782.699999999997</v>
      </c>
      <c r="H166" s="163">
        <f t="shared" si="22"/>
        <v>73239.320000000007</v>
      </c>
      <c r="I166" s="163">
        <f t="shared" si="22"/>
        <v>1040267.3664530437</v>
      </c>
      <c r="J166" s="163">
        <f t="shared" si="22"/>
        <v>120675.39766702846</v>
      </c>
      <c r="K166" s="163">
        <f t="shared" si="22"/>
        <v>69758.253526305896</v>
      </c>
      <c r="L166" s="163">
        <f t="shared" si="22"/>
        <v>919590.96878601529</v>
      </c>
      <c r="M166" s="163">
        <f t="shared" si="22"/>
        <v>595109.11494832987</v>
      </c>
      <c r="N166" s="163">
        <f t="shared" si="22"/>
        <v>324482.85383768548</v>
      </c>
      <c r="O166" s="163">
        <f t="shared" si="22"/>
        <v>386565.21766702848</v>
      </c>
      <c r="P166" s="163">
        <f t="shared" si="22"/>
        <v>81694.623526305892</v>
      </c>
      <c r="Q166" s="163">
        <f t="shared" si="22"/>
        <v>1030614.1887860153</v>
      </c>
      <c r="R166" s="163">
        <f t="shared" si="22"/>
        <v>632892.26813081047</v>
      </c>
      <c r="S166" s="163">
        <f t="shared" si="22"/>
        <v>397723.44635536906</v>
      </c>
      <c r="U166" s="204">
        <f t="shared" si="22"/>
        <v>1296596.7255087281</v>
      </c>
    </row>
    <row r="167" spans="1:21" x14ac:dyDescent="0.3">
      <c r="A167" t="s">
        <v>182</v>
      </c>
      <c r="B167" s="144">
        <f>SUM(B137:B147)</f>
        <v>931221</v>
      </c>
      <c r="C167" s="144">
        <f t="shared" ref="C167:U167" si="23">SUM(C137:C147)</f>
        <v>334874</v>
      </c>
      <c r="D167" s="144">
        <f t="shared" si="23"/>
        <v>213025</v>
      </c>
      <c r="E167" s="144">
        <f t="shared" si="23"/>
        <v>7185</v>
      </c>
      <c r="F167" s="144">
        <f t="shared" si="23"/>
        <v>121850</v>
      </c>
      <c r="G167" s="144">
        <f t="shared" si="23"/>
        <v>32176</v>
      </c>
      <c r="H167" s="144">
        <f t="shared" si="23"/>
        <v>89673</v>
      </c>
      <c r="I167" s="144">
        <f t="shared" si="23"/>
        <v>596349</v>
      </c>
      <c r="J167" s="144">
        <f t="shared" si="23"/>
        <v>69774</v>
      </c>
      <c r="K167" s="144">
        <f t="shared" si="23"/>
        <v>18782</v>
      </c>
      <c r="L167" s="144">
        <f t="shared" si="23"/>
        <v>526574</v>
      </c>
      <c r="M167" s="144">
        <f t="shared" si="23"/>
        <v>315772</v>
      </c>
      <c r="N167" s="144">
        <f t="shared" si="23"/>
        <v>210801</v>
      </c>
      <c r="O167" s="144">
        <f t="shared" si="23"/>
        <v>282798</v>
      </c>
      <c r="P167" s="144">
        <f t="shared" si="23"/>
        <v>25969</v>
      </c>
      <c r="Q167" s="144">
        <f t="shared" si="23"/>
        <v>648423</v>
      </c>
      <c r="R167" s="144">
        <f t="shared" si="23"/>
        <v>347948</v>
      </c>
      <c r="S167" s="144">
        <f t="shared" si="23"/>
        <v>300475</v>
      </c>
      <c r="U167" s="205">
        <f t="shared" si="23"/>
        <v>845795.6403269755</v>
      </c>
    </row>
    <row r="168" spans="1:21" x14ac:dyDescent="0.3">
      <c r="A168" t="s">
        <v>183</v>
      </c>
      <c r="B168" s="143">
        <f>SUM(B124:B134)</f>
        <v>769543</v>
      </c>
      <c r="C168" s="143">
        <f t="shared" ref="C168:U168" si="24">SUM(C124:C134)</f>
        <v>281823</v>
      </c>
      <c r="D168" s="143">
        <f t="shared" si="24"/>
        <v>167859</v>
      </c>
      <c r="E168" s="143">
        <f t="shared" si="24"/>
        <v>13597</v>
      </c>
      <c r="F168" s="143">
        <f t="shared" si="24"/>
        <v>113964</v>
      </c>
      <c r="G168" s="143">
        <f t="shared" si="24"/>
        <v>30111</v>
      </c>
      <c r="H168" s="143">
        <f t="shared" si="24"/>
        <v>83854</v>
      </c>
      <c r="I168" s="143">
        <f t="shared" si="24"/>
        <v>487720</v>
      </c>
      <c r="J168" s="143">
        <f t="shared" si="24"/>
        <v>84414</v>
      </c>
      <c r="K168" s="143">
        <f t="shared" si="24"/>
        <v>32821</v>
      </c>
      <c r="L168" s="143">
        <f t="shared" si="24"/>
        <v>403307</v>
      </c>
      <c r="M168" s="143">
        <f t="shared" si="24"/>
        <v>219494</v>
      </c>
      <c r="N168" s="143">
        <f t="shared" si="24"/>
        <v>183811</v>
      </c>
      <c r="O168" s="143">
        <f t="shared" si="24"/>
        <v>252275</v>
      </c>
      <c r="P168" s="143">
        <f t="shared" si="24"/>
        <v>46420</v>
      </c>
      <c r="Q168" s="143">
        <f t="shared" si="24"/>
        <v>517270</v>
      </c>
      <c r="R168" s="143">
        <f t="shared" si="24"/>
        <v>249605</v>
      </c>
      <c r="S168" s="143">
        <f t="shared" si="24"/>
        <v>267665</v>
      </c>
      <c r="U168" s="206">
        <f t="shared" si="24"/>
        <v>709256.22119815683</v>
      </c>
    </row>
    <row r="169" spans="1:21" x14ac:dyDescent="0.3">
      <c r="A169" s="187" t="s">
        <v>172</v>
      </c>
      <c r="B169" s="188">
        <f>100*(B166/B167-1)</f>
        <v>52.185165603121007</v>
      </c>
      <c r="C169" s="188">
        <f t="shared" ref="C169:U169" si="25">100*(C166/C167-1)</f>
        <v>12.55368885013468</v>
      </c>
      <c r="D169" s="188">
        <f t="shared" si="25"/>
        <v>24.816251613660366</v>
      </c>
      <c r="E169" s="188">
        <f t="shared" si="25"/>
        <v>66.115100904662512</v>
      </c>
      <c r="F169" s="188">
        <f t="shared" si="25"/>
        <v>-8.8845137464095281</v>
      </c>
      <c r="G169" s="188">
        <f t="shared" si="25"/>
        <v>17.425099453008453</v>
      </c>
      <c r="H169" s="188">
        <f t="shared" si="25"/>
        <v>-18.326229745854373</v>
      </c>
      <c r="I169" s="188">
        <f t="shared" si="25"/>
        <v>74.439357901672281</v>
      </c>
      <c r="J169" s="188">
        <f t="shared" si="25"/>
        <v>72.951812519030668</v>
      </c>
      <c r="K169" s="188">
        <f t="shared" si="25"/>
        <v>271.41014549199178</v>
      </c>
      <c r="L169" s="188">
        <f t="shared" si="25"/>
        <v>74.636607349777108</v>
      </c>
      <c r="M169" s="188">
        <f t="shared" si="25"/>
        <v>88.46164794482408</v>
      </c>
      <c r="N169" s="188">
        <f t="shared" si="25"/>
        <v>53.928517339901362</v>
      </c>
      <c r="O169" s="188">
        <f t="shared" si="25"/>
        <v>36.693052166927799</v>
      </c>
      <c r="P169" s="188">
        <f t="shared" si="25"/>
        <v>214.58517280721588</v>
      </c>
      <c r="Q169" s="188">
        <f t="shared" si="25"/>
        <v>58.941645929588439</v>
      </c>
      <c r="R169" s="188">
        <f t="shared" si="25"/>
        <v>81.892773670436526</v>
      </c>
      <c r="S169" s="188">
        <f t="shared" si="25"/>
        <v>32.364904353230408</v>
      </c>
      <c r="U169" s="207">
        <f t="shared" si="25"/>
        <v>53.299055195824586</v>
      </c>
    </row>
    <row r="170" spans="1:21" x14ac:dyDescent="0.3">
      <c r="A170" t="s">
        <v>173</v>
      </c>
      <c r="B170" s="186">
        <f t="shared" ref="B170:U170" si="26">100*(B166/B168-1)</f>
        <v>84.158678719842754</v>
      </c>
      <c r="C170" s="186">
        <f t="shared" si="26"/>
        <v>33.741050233657276</v>
      </c>
      <c r="D170" s="186">
        <f t="shared" si="26"/>
        <v>58.400693439136433</v>
      </c>
      <c r="E170" s="186">
        <f t="shared" si="26"/>
        <v>-12.220563359564608</v>
      </c>
      <c r="F170" s="186">
        <f t="shared" si="26"/>
        <v>-2.5795689866975668</v>
      </c>
      <c r="G170" s="186">
        <f t="shared" si="26"/>
        <v>25.478064494702913</v>
      </c>
      <c r="H170" s="186">
        <f t="shared" si="26"/>
        <v>-12.658525532473098</v>
      </c>
      <c r="I170" s="186">
        <f t="shared" si="26"/>
        <v>113.29192291746159</v>
      </c>
      <c r="J170" s="186">
        <f t="shared" si="26"/>
        <v>42.956615806653467</v>
      </c>
      <c r="K170" s="186">
        <f t="shared" si="26"/>
        <v>112.54152379971939</v>
      </c>
      <c r="L170" s="186">
        <f t="shared" si="26"/>
        <v>128.01264763220459</v>
      </c>
      <c r="M170" s="186">
        <f t="shared" si="26"/>
        <v>171.12773695332439</v>
      </c>
      <c r="N170" s="186">
        <f t="shared" si="26"/>
        <v>76.530704820541473</v>
      </c>
      <c r="O170" s="186">
        <f t="shared" si="26"/>
        <v>53.231678789824002</v>
      </c>
      <c r="P170" s="186">
        <f t="shared" si="26"/>
        <v>75.99014115964215</v>
      </c>
      <c r="Q170" s="186">
        <f t="shared" si="26"/>
        <v>99.241051827095191</v>
      </c>
      <c r="R170" s="186">
        <f t="shared" si="26"/>
        <v>153.5575281467961</v>
      </c>
      <c r="S170" s="186">
        <f t="shared" si="26"/>
        <v>48.590008538796269</v>
      </c>
      <c r="T170" s="157"/>
      <c r="U170" s="208">
        <f t="shared" si="26"/>
        <v>82.810765243393774</v>
      </c>
    </row>
    <row r="172" spans="1:21" s="217" customFormat="1" x14ac:dyDescent="0.3">
      <c r="A172" s="217" t="s">
        <v>186</v>
      </c>
      <c r="U172" s="218"/>
    </row>
  </sheetData>
  <mergeCells count="2">
    <mergeCell ref="U3:U5"/>
    <mergeCell ref="A1:U1"/>
  </mergeCells>
  <phoneticPr fontId="1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2016-01-07T07:07:35Z</cp:lastPrinted>
  <dcterms:created xsi:type="dcterms:W3CDTF">2015-03-05T07:20:42Z</dcterms:created>
  <dcterms:modified xsi:type="dcterms:W3CDTF">2016-01-07T07:18:09Z</dcterms:modified>
</cp:coreProperties>
</file>